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<sst xmlns="http://schemas.openxmlformats.org/spreadsheetml/2006/main" count="300" uniqueCount="171">
  <si>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</si>
  <si>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</si>
  <si>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</si>
  <si>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</si>
  <si>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</si>
  <si>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</si>
  <si>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</si>
  <si>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</si>
  <si>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</si>
  <si>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</si>
  <si>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</si>
  <si>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</si>
  <si>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</si>
  <si>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</si>
  <si>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</si>
  <si>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</si>
  <si>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</si>
  <si>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</si>
  <si>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</si>
  <si>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</si>
  <si>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</si>
  <si>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</si>
  <si>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</si>
  <si>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</si>
  <si>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</si>
  <si>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</si>
  <si>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</si>
  <si>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</si>
  <si>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</si>
  <si>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</si>
  <si>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</si>
  <si>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</si>
  <si>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</si>
  <si>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</si>
  <si>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</si>
  <si>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</si>
  <si>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</si>
  <si>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</si>
  <si>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</si>
  <si>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</si>
  <si>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</si>
  <si>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</si>
  <si>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</si>
  <si>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</si>
  <si>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</si>
  <si>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</si>
  <si>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</si>
  <si>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</si>
  <si>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</si>
  <si>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</si>
  <si>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</si>
  <si>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</si>
  <si>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</si>
  <si>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</si>
  <si>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</si>
  <si>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</si>
  <si>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</si>
  <si>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</si>
  <si>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</si>
  <si>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</si>
  <si>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</si>
  <si>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</si>
  <si>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</si>
  <si>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</si>
  <si>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</si>
  <si>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</si>
  <si>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</si>
  <si>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</si>
  <si>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</si>
  <si>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</si>
  <si>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</si>
  <si>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</si>
  <si>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</si>
  <si>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</si>
  <si>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</si>
  <si>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</si>
  <si>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</si>
  <si>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</si>
  <si>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</si>
  <si>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</si>
  <si>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</si>
  <si>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</si>
  <si>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</si>
  <si>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</si>
  <si>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</si>
  <si>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</si>
  <si>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</si>
  <si>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</si>
  <si>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</si>
  <si>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</si>
  <si>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</si>
  <si>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</si>
  <si>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</si>
  <si>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</si>
  <si>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</si>
  <si>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</si>
  <si>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</si>
  <si>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</si>
  <si>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</si>
  <si>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</si>
  <si>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</si>
  <si>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</si>
  <si>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</si>
  <si>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</si>
  <si>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</si>
  <si>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</si>
  <si>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</si>
  <si>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</si>
  <si>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</si>
  <si>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</si>
  <si>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</si>
  <si>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</si>
  <si>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</si>
  <si>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</si>
  <si>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</si>
  <si>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</si>
  <si>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</si>
  <si>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</si>
  <si>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</si>
  <si>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</si>
  <si>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</si>
  <si>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</si>
  <si>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</si>
  <si>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</si>
  <si>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</si>
  <si>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</si>
  <si>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</si>
  <si>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</si>
  <si>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</si>
  <si>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</si>
  <si>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</si>
  <si>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</si>
  <si>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</si>
  <si>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</si>
  <si>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</si>
  <si>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</si>
  <si>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</si>
  <si>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</si>
  <si>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</si>
  <si>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</si>
  <si>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</si>
  <si>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</si>
  <si>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</si>
  <si>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</si>
  <si>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</si>
  <si>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</si>
  <si>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</si>
  <si>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</si>
  <si>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</si>
  <si>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</si>
  <si>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</si>
  <si>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</si>
  <si>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</si>
  <si>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</si>
  <si>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</si>
  <si>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</si>
  <si>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</si>
  <si>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</si>
  <si>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</si>
  <si>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</si>
  <si>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2025Е125000</t>
  </si>
  <si>
    <t>субсидии на физическую охрану</t>
  </si>
  <si>
    <t>с налога на имущество</t>
  </si>
  <si>
    <t>на ремонт и поверку счетчиков</t>
  </si>
  <si>
    <t>с заработной платы</t>
  </si>
  <si>
    <t>на оплату больничных листов (3 дня)</t>
  </si>
  <si>
    <t>с продления Контур-Зарплата, Контур-Экстерн</t>
  </si>
  <si>
    <t>на ГСМ</t>
  </si>
  <si>
    <t>на " __ " октября 2019г.</t>
  </si>
  <si>
    <t>IV. Сведения о вносимых изменениях № 15</t>
  </si>
  <si>
    <t>__ октября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</si>
</sst>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0" fontId="0" fillId="0" borderId="3" xfId="0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" fontId="10" fillId="0" borderId="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6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3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4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4"/>
  <sheetViews>
    <sheetView view="pageBreakPreview" zoomScaleSheetLayoutView="100" workbookViewId="0" topLeftCell="A113">
      <selection activeCell="BB22" sqref="BB22:BI23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325" t="s">
        <v>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326" t="s">
        <v>170</v>
      </c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22"/>
      <c r="BE4" s="327">
        <v>2019</v>
      </c>
      <c r="BF4" s="327"/>
      <c r="BG4" s="327"/>
      <c r="BH4" s="327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316" t="s">
        <v>4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8"/>
      <c r="R6" s="319" t="s">
        <v>5</v>
      </c>
      <c r="S6" s="317"/>
      <c r="T6" s="317"/>
      <c r="U6" s="318"/>
      <c r="V6" s="319" t="s">
        <v>6</v>
      </c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8"/>
      <c r="AI6" s="24" t="s">
        <v>7</v>
      </c>
      <c r="AJ6" s="24" t="s">
        <v>8</v>
      </c>
      <c r="AK6" s="320" t="s">
        <v>9</v>
      </c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2"/>
    </row>
    <row r="7" spans="1:86" ht="12.75">
      <c r="A7" s="310" t="s">
        <v>10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5"/>
      <c r="R7" s="303" t="s">
        <v>11</v>
      </c>
      <c r="S7" s="304"/>
      <c r="T7" s="304"/>
      <c r="U7" s="305"/>
      <c r="V7" s="303" t="s">
        <v>12</v>
      </c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5"/>
      <c r="AI7" s="29"/>
      <c r="AJ7" s="29" t="s">
        <v>13</v>
      </c>
      <c r="AK7" s="300" t="s">
        <v>14</v>
      </c>
      <c r="AL7" s="301"/>
      <c r="AM7" s="301"/>
      <c r="AN7" s="301"/>
      <c r="AO7" s="301"/>
      <c r="AP7" s="301"/>
      <c r="AQ7" s="301"/>
      <c r="AR7" s="301"/>
      <c r="AS7" s="302"/>
      <c r="AT7" s="323" t="s">
        <v>15</v>
      </c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324"/>
    </row>
    <row r="8" spans="1:86" ht="12.75">
      <c r="A8" s="310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5"/>
      <c r="R8" s="303" t="s">
        <v>16</v>
      </c>
      <c r="S8" s="304"/>
      <c r="T8" s="304"/>
      <c r="U8" s="305"/>
      <c r="V8" s="303" t="s">
        <v>17</v>
      </c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5"/>
      <c r="AI8" s="29"/>
      <c r="AJ8" s="29" t="s">
        <v>18</v>
      </c>
      <c r="AK8" s="303"/>
      <c r="AL8" s="304"/>
      <c r="AM8" s="304"/>
      <c r="AN8" s="304"/>
      <c r="AO8" s="304"/>
      <c r="AP8" s="304"/>
      <c r="AQ8" s="304"/>
      <c r="AR8" s="304"/>
      <c r="AS8" s="305"/>
      <c r="AT8" s="307" t="s">
        <v>144</v>
      </c>
      <c r="AU8" s="308"/>
      <c r="AV8" s="308"/>
      <c r="AW8" s="308"/>
      <c r="AX8" s="308"/>
      <c r="AY8" s="308"/>
      <c r="AZ8" s="308"/>
      <c r="BA8" s="309"/>
      <c r="BB8" s="303" t="s">
        <v>19</v>
      </c>
      <c r="BC8" s="304"/>
      <c r="BD8" s="304"/>
      <c r="BE8" s="304"/>
      <c r="BF8" s="304"/>
      <c r="BG8" s="304"/>
      <c r="BH8" s="304"/>
      <c r="BI8" s="305"/>
      <c r="BJ8" s="300" t="s">
        <v>20</v>
      </c>
      <c r="BK8" s="301"/>
      <c r="BL8" s="301"/>
      <c r="BM8" s="301"/>
      <c r="BN8" s="301"/>
      <c r="BO8" s="301"/>
      <c r="BP8" s="301"/>
      <c r="BQ8" s="302"/>
      <c r="BR8" s="30" t="s">
        <v>21</v>
      </c>
      <c r="BS8" s="300" t="s">
        <v>22</v>
      </c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11"/>
    </row>
    <row r="9" spans="1:86" ht="12.75">
      <c r="A9" s="310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5"/>
      <c r="R9" s="303"/>
      <c r="S9" s="304"/>
      <c r="T9" s="304"/>
      <c r="U9" s="305"/>
      <c r="V9" s="303" t="s">
        <v>23</v>
      </c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5"/>
      <c r="AI9" s="29"/>
      <c r="AJ9" s="29" t="s">
        <v>24</v>
      </c>
      <c r="AK9" s="303"/>
      <c r="AL9" s="304"/>
      <c r="AM9" s="304"/>
      <c r="AN9" s="304"/>
      <c r="AO9" s="304"/>
      <c r="AP9" s="304"/>
      <c r="AQ9" s="304"/>
      <c r="AR9" s="304"/>
      <c r="AS9" s="305"/>
      <c r="AT9" s="307" t="s">
        <v>145</v>
      </c>
      <c r="AU9" s="308"/>
      <c r="AV9" s="308"/>
      <c r="AW9" s="308"/>
      <c r="AX9" s="308"/>
      <c r="AY9" s="308"/>
      <c r="AZ9" s="308"/>
      <c r="BA9" s="309"/>
      <c r="BB9" s="303" t="s">
        <v>25</v>
      </c>
      <c r="BC9" s="304"/>
      <c r="BD9" s="304"/>
      <c r="BE9" s="304"/>
      <c r="BF9" s="304"/>
      <c r="BG9" s="304"/>
      <c r="BH9" s="304"/>
      <c r="BI9" s="305"/>
      <c r="BJ9" s="303" t="s">
        <v>26</v>
      </c>
      <c r="BK9" s="304"/>
      <c r="BL9" s="304"/>
      <c r="BM9" s="304"/>
      <c r="BN9" s="304"/>
      <c r="BO9" s="304"/>
      <c r="BP9" s="304"/>
      <c r="BQ9" s="305"/>
      <c r="BR9" s="26" t="s">
        <v>27</v>
      </c>
      <c r="BS9" s="303" t="s">
        <v>28</v>
      </c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6"/>
    </row>
    <row r="10" spans="1:86" ht="12.75">
      <c r="A10" s="310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5"/>
      <c r="R10" s="303"/>
      <c r="S10" s="304"/>
      <c r="T10" s="304"/>
      <c r="U10" s="305"/>
      <c r="V10" s="303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5"/>
      <c r="AI10" s="32"/>
      <c r="AJ10" s="32"/>
      <c r="AK10" s="303"/>
      <c r="AL10" s="304"/>
      <c r="AM10" s="304"/>
      <c r="AN10" s="304"/>
      <c r="AO10" s="304"/>
      <c r="AP10" s="304"/>
      <c r="AQ10" s="304"/>
      <c r="AR10" s="304"/>
      <c r="AS10" s="305"/>
      <c r="AT10" s="307" t="s">
        <v>146</v>
      </c>
      <c r="AU10" s="308"/>
      <c r="AV10" s="308"/>
      <c r="AW10" s="308"/>
      <c r="AX10" s="308"/>
      <c r="AY10" s="308"/>
      <c r="AZ10" s="308"/>
      <c r="BA10" s="309"/>
      <c r="BB10" s="303" t="s">
        <v>29</v>
      </c>
      <c r="BC10" s="304"/>
      <c r="BD10" s="304"/>
      <c r="BE10" s="304"/>
      <c r="BF10" s="304"/>
      <c r="BG10" s="304"/>
      <c r="BH10" s="304"/>
      <c r="BI10" s="305"/>
      <c r="BJ10" s="303" t="s">
        <v>30</v>
      </c>
      <c r="BK10" s="304"/>
      <c r="BL10" s="304"/>
      <c r="BM10" s="304"/>
      <c r="BN10" s="304"/>
      <c r="BO10" s="304"/>
      <c r="BP10" s="304"/>
      <c r="BQ10" s="305"/>
      <c r="BR10" s="26" t="s">
        <v>31</v>
      </c>
      <c r="BS10" s="303" t="s">
        <v>32</v>
      </c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6"/>
    </row>
    <row r="11" spans="1:86" ht="12.75">
      <c r="A11" s="310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5"/>
      <c r="R11" s="303"/>
      <c r="S11" s="304"/>
      <c r="T11" s="304"/>
      <c r="U11" s="305"/>
      <c r="V11" s="303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5"/>
      <c r="AI11" s="32"/>
      <c r="AJ11" s="32"/>
      <c r="AK11" s="303"/>
      <c r="AL11" s="304"/>
      <c r="AM11" s="304"/>
      <c r="AN11" s="304"/>
      <c r="AO11" s="304"/>
      <c r="AP11" s="304"/>
      <c r="AQ11" s="304"/>
      <c r="AR11" s="304"/>
      <c r="AS11" s="305"/>
      <c r="AT11" s="307" t="s">
        <v>147</v>
      </c>
      <c r="AU11" s="308"/>
      <c r="AV11" s="308"/>
      <c r="AW11" s="308"/>
      <c r="AX11" s="308"/>
      <c r="AY11" s="308"/>
      <c r="AZ11" s="308"/>
      <c r="BA11" s="309"/>
      <c r="BB11" s="303" t="s">
        <v>33</v>
      </c>
      <c r="BC11" s="304"/>
      <c r="BD11" s="304"/>
      <c r="BE11" s="304"/>
      <c r="BF11" s="304"/>
      <c r="BG11" s="304"/>
      <c r="BH11" s="304"/>
      <c r="BI11" s="305"/>
      <c r="BJ11" s="303" t="s">
        <v>34</v>
      </c>
      <c r="BK11" s="304"/>
      <c r="BL11" s="304"/>
      <c r="BM11" s="304"/>
      <c r="BN11" s="304"/>
      <c r="BO11" s="304"/>
      <c r="BP11" s="304"/>
      <c r="BQ11" s="305"/>
      <c r="BR11" s="26" t="s">
        <v>35</v>
      </c>
      <c r="BS11" s="313" t="s">
        <v>36</v>
      </c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5"/>
    </row>
    <row r="12" spans="1:86" ht="12.75">
      <c r="A12" s="310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5"/>
      <c r="R12" s="303"/>
      <c r="S12" s="304"/>
      <c r="T12" s="304"/>
      <c r="U12" s="305"/>
      <c r="V12" s="303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5"/>
      <c r="AI12" s="312"/>
      <c r="AJ12" s="32"/>
      <c r="AK12" s="303"/>
      <c r="AL12" s="304"/>
      <c r="AM12" s="304"/>
      <c r="AN12" s="304"/>
      <c r="AO12" s="304"/>
      <c r="AP12" s="304"/>
      <c r="AQ12" s="304"/>
      <c r="AR12" s="304"/>
      <c r="AS12" s="305"/>
      <c r="AT12" s="307" t="s">
        <v>148</v>
      </c>
      <c r="AU12" s="308"/>
      <c r="AV12" s="308"/>
      <c r="AW12" s="308"/>
      <c r="AX12" s="308"/>
      <c r="AY12" s="308"/>
      <c r="AZ12" s="308"/>
      <c r="BA12" s="309"/>
      <c r="BB12" s="303" t="s">
        <v>37</v>
      </c>
      <c r="BC12" s="304"/>
      <c r="BD12" s="304"/>
      <c r="BE12" s="304"/>
      <c r="BF12" s="304"/>
      <c r="BG12" s="304"/>
      <c r="BH12" s="304"/>
      <c r="BI12" s="305"/>
      <c r="BJ12" s="303"/>
      <c r="BK12" s="304"/>
      <c r="BL12" s="304"/>
      <c r="BM12" s="304"/>
      <c r="BN12" s="304"/>
      <c r="BO12" s="304"/>
      <c r="BP12" s="304"/>
      <c r="BQ12" s="305"/>
      <c r="BR12" s="26"/>
      <c r="BS12" s="300" t="s">
        <v>14</v>
      </c>
      <c r="BT12" s="301"/>
      <c r="BU12" s="301"/>
      <c r="BV12" s="301"/>
      <c r="BW12" s="301"/>
      <c r="BX12" s="301"/>
      <c r="BY12" s="301"/>
      <c r="BZ12" s="302"/>
      <c r="CA12" s="300" t="s">
        <v>38</v>
      </c>
      <c r="CB12" s="301"/>
      <c r="CC12" s="301"/>
      <c r="CD12" s="301"/>
      <c r="CE12" s="301"/>
      <c r="CF12" s="301"/>
      <c r="CG12" s="301"/>
      <c r="CH12" s="311"/>
    </row>
    <row r="13" spans="1:86" ht="12.75">
      <c r="A13" s="310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5"/>
      <c r="R13" s="303"/>
      <c r="S13" s="304"/>
      <c r="T13" s="304"/>
      <c r="U13" s="305"/>
      <c r="V13" s="303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5"/>
      <c r="AI13" s="312"/>
      <c r="AJ13" s="312"/>
      <c r="AK13" s="303"/>
      <c r="AL13" s="304"/>
      <c r="AM13" s="304"/>
      <c r="AN13" s="304"/>
      <c r="AO13" s="304"/>
      <c r="AP13" s="304"/>
      <c r="AQ13" s="304"/>
      <c r="AR13" s="304"/>
      <c r="AS13" s="305"/>
      <c r="AT13" s="307" t="s">
        <v>149</v>
      </c>
      <c r="AU13" s="308"/>
      <c r="AV13" s="308"/>
      <c r="AW13" s="308"/>
      <c r="AX13" s="308"/>
      <c r="AY13" s="308"/>
      <c r="AZ13" s="308"/>
      <c r="BA13" s="309"/>
      <c r="BB13" s="303" t="s">
        <v>39</v>
      </c>
      <c r="BC13" s="304"/>
      <c r="BD13" s="304"/>
      <c r="BE13" s="304"/>
      <c r="BF13" s="304"/>
      <c r="BG13" s="304"/>
      <c r="BH13" s="304"/>
      <c r="BI13" s="305"/>
      <c r="BJ13" s="303"/>
      <c r="BK13" s="304"/>
      <c r="BL13" s="304"/>
      <c r="BM13" s="304"/>
      <c r="BN13" s="304"/>
      <c r="BO13" s="304"/>
      <c r="BP13" s="304"/>
      <c r="BQ13" s="305"/>
      <c r="BR13" s="26"/>
      <c r="BS13" s="303"/>
      <c r="BT13" s="304"/>
      <c r="BU13" s="304"/>
      <c r="BV13" s="304"/>
      <c r="BW13" s="304"/>
      <c r="BX13" s="304"/>
      <c r="BY13" s="304"/>
      <c r="BZ13" s="305"/>
      <c r="CA13" s="303" t="s">
        <v>40</v>
      </c>
      <c r="CB13" s="304"/>
      <c r="CC13" s="304"/>
      <c r="CD13" s="304"/>
      <c r="CE13" s="304"/>
      <c r="CF13" s="304"/>
      <c r="CG13" s="304"/>
      <c r="CH13" s="306"/>
    </row>
    <row r="14" spans="1:86" ht="12.75">
      <c r="A14" s="310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5"/>
      <c r="R14" s="303"/>
      <c r="S14" s="304"/>
      <c r="T14" s="304"/>
      <c r="U14" s="305"/>
      <c r="V14" s="303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5"/>
      <c r="AI14" s="312"/>
      <c r="AJ14" s="312"/>
      <c r="AK14" s="303"/>
      <c r="AL14" s="304"/>
      <c r="AM14" s="304"/>
      <c r="AN14" s="304"/>
      <c r="AO14" s="304"/>
      <c r="AP14" s="304"/>
      <c r="AQ14" s="304"/>
      <c r="AR14" s="304"/>
      <c r="AS14" s="305"/>
      <c r="AT14" s="307" t="s">
        <v>150</v>
      </c>
      <c r="AU14" s="308"/>
      <c r="AV14" s="308"/>
      <c r="AW14" s="308"/>
      <c r="AX14" s="308"/>
      <c r="AY14" s="308"/>
      <c r="AZ14" s="308"/>
      <c r="BA14" s="309"/>
      <c r="BB14" s="303" t="s">
        <v>41</v>
      </c>
      <c r="BC14" s="304"/>
      <c r="BD14" s="304"/>
      <c r="BE14" s="304"/>
      <c r="BF14" s="304"/>
      <c r="BG14" s="304"/>
      <c r="BH14" s="304"/>
      <c r="BI14" s="305"/>
      <c r="BJ14" s="303"/>
      <c r="BK14" s="304"/>
      <c r="BL14" s="304"/>
      <c r="BM14" s="304"/>
      <c r="BN14" s="304"/>
      <c r="BO14" s="304"/>
      <c r="BP14" s="304"/>
      <c r="BQ14" s="305"/>
      <c r="BR14" s="26"/>
      <c r="BS14" s="303"/>
      <c r="BT14" s="304"/>
      <c r="BU14" s="304"/>
      <c r="BV14" s="304"/>
      <c r="BW14" s="304"/>
      <c r="BX14" s="304"/>
      <c r="BY14" s="304"/>
      <c r="BZ14" s="305"/>
      <c r="CA14" s="303"/>
      <c r="CB14" s="304"/>
      <c r="CC14" s="304"/>
      <c r="CD14" s="304"/>
      <c r="CE14" s="304"/>
      <c r="CF14" s="304"/>
      <c r="CG14" s="304"/>
      <c r="CH14" s="306"/>
    </row>
    <row r="15" spans="1:86" ht="12.75">
      <c r="A15" s="310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5"/>
      <c r="R15" s="303"/>
      <c r="S15" s="304"/>
      <c r="T15" s="304"/>
      <c r="U15" s="305"/>
      <c r="V15" s="303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5"/>
      <c r="AI15" s="312"/>
      <c r="AJ15" s="312"/>
      <c r="AK15" s="303"/>
      <c r="AL15" s="304"/>
      <c r="AM15" s="304"/>
      <c r="AN15" s="304"/>
      <c r="AO15" s="304"/>
      <c r="AP15" s="304"/>
      <c r="AQ15" s="304"/>
      <c r="AR15" s="304"/>
      <c r="AS15" s="305"/>
      <c r="AT15" s="307" t="s">
        <v>151</v>
      </c>
      <c r="AU15" s="308"/>
      <c r="AV15" s="308"/>
      <c r="AW15" s="308"/>
      <c r="AX15" s="308"/>
      <c r="AY15" s="308"/>
      <c r="AZ15" s="308"/>
      <c r="BA15" s="309"/>
      <c r="BB15" s="303"/>
      <c r="BC15" s="304"/>
      <c r="BD15" s="304"/>
      <c r="BE15" s="304"/>
      <c r="BF15" s="304"/>
      <c r="BG15" s="304"/>
      <c r="BH15" s="304"/>
      <c r="BI15" s="305"/>
      <c r="BJ15" s="303"/>
      <c r="BK15" s="304"/>
      <c r="BL15" s="304"/>
      <c r="BM15" s="304"/>
      <c r="BN15" s="304"/>
      <c r="BO15" s="304"/>
      <c r="BP15" s="304"/>
      <c r="BQ15" s="305"/>
      <c r="BR15" s="26"/>
      <c r="BS15" s="303"/>
      <c r="BT15" s="304"/>
      <c r="BU15" s="304"/>
      <c r="BV15" s="304"/>
      <c r="BW15" s="304"/>
      <c r="BX15" s="304"/>
      <c r="BY15" s="304"/>
      <c r="BZ15" s="305"/>
      <c r="CA15" s="303"/>
      <c r="CB15" s="304"/>
      <c r="CC15" s="304"/>
      <c r="CD15" s="304"/>
      <c r="CE15" s="304"/>
      <c r="CF15" s="304"/>
      <c r="CG15" s="304"/>
      <c r="CH15" s="306"/>
    </row>
    <row r="16" spans="1:86" ht="12.75">
      <c r="A16" s="310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5"/>
      <c r="R16" s="303"/>
      <c r="S16" s="304"/>
      <c r="T16" s="304"/>
      <c r="U16" s="305"/>
      <c r="V16" s="303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5"/>
      <c r="AI16" s="312"/>
      <c r="AJ16" s="312"/>
      <c r="AK16" s="303"/>
      <c r="AL16" s="304"/>
      <c r="AM16" s="304"/>
      <c r="AN16" s="304"/>
      <c r="AO16" s="304"/>
      <c r="AP16" s="304"/>
      <c r="AQ16" s="304"/>
      <c r="AR16" s="304"/>
      <c r="AS16" s="305"/>
      <c r="AT16" s="307" t="s">
        <v>152</v>
      </c>
      <c r="AU16" s="308"/>
      <c r="AV16" s="308"/>
      <c r="AW16" s="308"/>
      <c r="AX16" s="308"/>
      <c r="AY16" s="308"/>
      <c r="AZ16" s="308"/>
      <c r="BA16" s="309"/>
      <c r="BB16" s="303"/>
      <c r="BC16" s="304"/>
      <c r="BD16" s="304"/>
      <c r="BE16" s="304"/>
      <c r="BF16" s="304"/>
      <c r="BG16" s="304"/>
      <c r="BH16" s="304"/>
      <c r="BI16" s="305"/>
      <c r="BJ16" s="303"/>
      <c r="BK16" s="304"/>
      <c r="BL16" s="304"/>
      <c r="BM16" s="304"/>
      <c r="BN16" s="304"/>
      <c r="BO16" s="304"/>
      <c r="BP16" s="304"/>
      <c r="BQ16" s="305"/>
      <c r="BR16" s="26"/>
      <c r="BS16" s="303"/>
      <c r="BT16" s="304"/>
      <c r="BU16" s="304"/>
      <c r="BV16" s="304"/>
      <c r="BW16" s="304"/>
      <c r="BX16" s="304"/>
      <c r="BY16" s="304"/>
      <c r="BZ16" s="305"/>
      <c r="CA16" s="303"/>
      <c r="CB16" s="304"/>
      <c r="CC16" s="304"/>
      <c r="CD16" s="304"/>
      <c r="CE16" s="304"/>
      <c r="CF16" s="304"/>
      <c r="CG16" s="304"/>
      <c r="CH16" s="306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312"/>
      <c r="AJ17" s="312"/>
      <c r="AK17" s="28"/>
      <c r="AL17" s="26"/>
      <c r="AM17" s="26"/>
      <c r="AN17" s="26"/>
      <c r="AO17" s="26"/>
      <c r="AP17" s="26"/>
      <c r="AQ17" s="26"/>
      <c r="AR17" s="26"/>
      <c r="AS17" s="27"/>
      <c r="AT17" s="307" t="s">
        <v>153</v>
      </c>
      <c r="AU17" s="308"/>
      <c r="AV17" s="308"/>
      <c r="AW17" s="308"/>
      <c r="AX17" s="308"/>
      <c r="AY17" s="308"/>
      <c r="AZ17" s="308"/>
      <c r="BA17" s="309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307" t="s">
        <v>154</v>
      </c>
      <c r="AU18" s="308"/>
      <c r="AV18" s="308"/>
      <c r="AW18" s="308"/>
      <c r="AX18" s="308"/>
      <c r="AY18" s="308"/>
      <c r="AZ18" s="308"/>
      <c r="BA18" s="309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297">
        <v>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9"/>
      <c r="R19" s="300">
        <v>2</v>
      </c>
      <c r="S19" s="301"/>
      <c r="T19" s="301"/>
      <c r="U19" s="302"/>
      <c r="V19" s="300">
        <v>3</v>
      </c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2"/>
      <c r="AI19" s="38" t="s">
        <v>42</v>
      </c>
      <c r="AJ19" s="39" t="s">
        <v>43</v>
      </c>
      <c r="AK19" s="280">
        <v>4</v>
      </c>
      <c r="AL19" s="281"/>
      <c r="AM19" s="281"/>
      <c r="AN19" s="281"/>
      <c r="AO19" s="281"/>
      <c r="AP19" s="281"/>
      <c r="AQ19" s="281"/>
      <c r="AR19" s="281"/>
      <c r="AS19" s="296"/>
      <c r="AT19" s="280">
        <v>5</v>
      </c>
      <c r="AU19" s="281"/>
      <c r="AV19" s="281"/>
      <c r="AW19" s="281"/>
      <c r="AX19" s="281"/>
      <c r="AY19" s="281"/>
      <c r="AZ19" s="281"/>
      <c r="BA19" s="296"/>
      <c r="BB19" s="280">
        <v>6</v>
      </c>
      <c r="BC19" s="281"/>
      <c r="BD19" s="281"/>
      <c r="BE19" s="281"/>
      <c r="BF19" s="281"/>
      <c r="BG19" s="281"/>
      <c r="BH19" s="281"/>
      <c r="BI19" s="296"/>
      <c r="BJ19" s="280">
        <v>7</v>
      </c>
      <c r="BK19" s="281"/>
      <c r="BL19" s="281"/>
      <c r="BM19" s="281"/>
      <c r="BN19" s="281"/>
      <c r="BO19" s="281"/>
      <c r="BP19" s="281"/>
      <c r="BQ19" s="296"/>
      <c r="BR19" s="40">
        <v>8</v>
      </c>
      <c r="BS19" s="280">
        <v>9</v>
      </c>
      <c r="BT19" s="281"/>
      <c r="BU19" s="281"/>
      <c r="BV19" s="281"/>
      <c r="BW19" s="281"/>
      <c r="BX19" s="281"/>
      <c r="BY19" s="281"/>
      <c r="BZ19" s="296"/>
      <c r="CA19" s="280">
        <v>10</v>
      </c>
      <c r="CB19" s="281"/>
      <c r="CC19" s="281"/>
      <c r="CD19" s="281"/>
      <c r="CE19" s="281"/>
      <c r="CF19" s="281"/>
      <c r="CG19" s="281"/>
      <c r="CH19" s="282"/>
    </row>
    <row r="20" spans="1:86" ht="12.75">
      <c r="A20" s="283" t="s">
        <v>44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5" t="s">
        <v>45</v>
      </c>
      <c r="S20" s="286"/>
      <c r="T20" s="286"/>
      <c r="U20" s="287"/>
      <c r="V20" s="288" t="s">
        <v>46</v>
      </c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90"/>
      <c r="AI20" s="41"/>
      <c r="AJ20" s="33"/>
      <c r="AK20" s="291">
        <f>AT20+BB20+BJ20+BR21+BS20</f>
        <v>45816476.84</v>
      </c>
      <c r="AL20" s="292"/>
      <c r="AM20" s="292"/>
      <c r="AN20" s="292"/>
      <c r="AO20" s="292"/>
      <c r="AP20" s="292"/>
      <c r="AQ20" s="292"/>
      <c r="AR20" s="292"/>
      <c r="AS20" s="293"/>
      <c r="AT20" s="291">
        <f>AT25</f>
        <v>37374399</v>
      </c>
      <c r="AU20" s="292"/>
      <c r="AV20" s="292"/>
      <c r="AW20" s="292"/>
      <c r="AX20" s="292"/>
      <c r="AY20" s="292"/>
      <c r="AZ20" s="292"/>
      <c r="BA20" s="293"/>
      <c r="BB20" s="291">
        <f>BB42</f>
        <v>7892077.84</v>
      </c>
      <c r="BC20" s="292"/>
      <c r="BD20" s="292"/>
      <c r="BE20" s="292"/>
      <c r="BF20" s="292"/>
      <c r="BG20" s="292"/>
      <c r="BH20" s="292"/>
      <c r="BI20" s="293"/>
      <c r="BJ20" s="291">
        <f>BJ42</f>
        <v>0</v>
      </c>
      <c r="BK20" s="292"/>
      <c r="BL20" s="292"/>
      <c r="BM20" s="292"/>
      <c r="BN20" s="292"/>
      <c r="BO20" s="292"/>
      <c r="BP20" s="292"/>
      <c r="BQ20" s="293"/>
      <c r="BR20" s="294"/>
      <c r="BS20" s="291">
        <f>BS25</f>
        <v>550000</v>
      </c>
      <c r="BT20" s="292"/>
      <c r="BU20" s="292"/>
      <c r="BV20" s="292"/>
      <c r="BW20" s="292"/>
      <c r="BX20" s="292"/>
      <c r="BY20" s="292"/>
      <c r="BZ20" s="293"/>
      <c r="CA20" s="273"/>
      <c r="CB20" s="274"/>
      <c r="CC20" s="274"/>
      <c r="CD20" s="274"/>
      <c r="CE20" s="274"/>
      <c r="CF20" s="274"/>
      <c r="CG20" s="274"/>
      <c r="CH20" s="275"/>
    </row>
    <row r="21" spans="1:86" ht="12.75">
      <c r="A21" s="276" t="s">
        <v>47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185"/>
      <c r="S21" s="186"/>
      <c r="T21" s="186"/>
      <c r="U21" s="187"/>
      <c r="V21" s="130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4"/>
      <c r="AI21" s="47"/>
      <c r="AJ21" s="21"/>
      <c r="AK21" s="95"/>
      <c r="AL21" s="157"/>
      <c r="AM21" s="157"/>
      <c r="AN21" s="157"/>
      <c r="AO21" s="157"/>
      <c r="AP21" s="157"/>
      <c r="AQ21" s="157"/>
      <c r="AR21" s="157"/>
      <c r="AS21" s="158"/>
      <c r="AT21" s="95"/>
      <c r="AU21" s="157"/>
      <c r="AV21" s="157"/>
      <c r="AW21" s="157"/>
      <c r="AX21" s="157"/>
      <c r="AY21" s="157"/>
      <c r="AZ21" s="157"/>
      <c r="BA21" s="158"/>
      <c r="BB21" s="95"/>
      <c r="BC21" s="157"/>
      <c r="BD21" s="157"/>
      <c r="BE21" s="157"/>
      <c r="BF21" s="157"/>
      <c r="BG21" s="157"/>
      <c r="BH21" s="157"/>
      <c r="BI21" s="158"/>
      <c r="BJ21" s="95"/>
      <c r="BK21" s="157"/>
      <c r="BL21" s="157"/>
      <c r="BM21" s="157"/>
      <c r="BN21" s="157"/>
      <c r="BO21" s="157"/>
      <c r="BP21" s="157"/>
      <c r="BQ21" s="158"/>
      <c r="BR21" s="295"/>
      <c r="BS21" s="95"/>
      <c r="BT21" s="157"/>
      <c r="BU21" s="157"/>
      <c r="BV21" s="157"/>
      <c r="BW21" s="157"/>
      <c r="BX21" s="157"/>
      <c r="BY21" s="157"/>
      <c r="BZ21" s="158"/>
      <c r="CA21" s="121"/>
      <c r="CB21" s="104"/>
      <c r="CC21" s="104"/>
      <c r="CD21" s="104"/>
      <c r="CE21" s="104"/>
      <c r="CF21" s="104"/>
      <c r="CG21" s="104"/>
      <c r="CH21" s="168"/>
    </row>
    <row r="22" spans="1:86" ht="12.75">
      <c r="A22" s="278" t="s">
        <v>48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147" t="s">
        <v>49</v>
      </c>
      <c r="S22" s="148"/>
      <c r="T22" s="148"/>
      <c r="U22" s="149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53"/>
      <c r="AJ22" s="54"/>
      <c r="AK22" s="118"/>
      <c r="AL22" s="119"/>
      <c r="AM22" s="119"/>
      <c r="AN22" s="119"/>
      <c r="AO22" s="119"/>
      <c r="AP22" s="119"/>
      <c r="AQ22" s="119"/>
      <c r="AR22" s="119"/>
      <c r="AS22" s="120"/>
      <c r="AT22" s="115" t="s">
        <v>46</v>
      </c>
      <c r="AU22" s="116"/>
      <c r="AV22" s="116"/>
      <c r="AW22" s="116"/>
      <c r="AX22" s="116"/>
      <c r="AY22" s="116"/>
      <c r="AZ22" s="116"/>
      <c r="BA22" s="117"/>
      <c r="BB22" s="115" t="s">
        <v>46</v>
      </c>
      <c r="BC22" s="116"/>
      <c r="BD22" s="116"/>
      <c r="BE22" s="116"/>
      <c r="BF22" s="116"/>
      <c r="BG22" s="116"/>
      <c r="BH22" s="116"/>
      <c r="BI22" s="117"/>
      <c r="BJ22" s="115" t="s">
        <v>46</v>
      </c>
      <c r="BK22" s="116"/>
      <c r="BL22" s="116"/>
      <c r="BM22" s="116"/>
      <c r="BN22" s="116"/>
      <c r="BO22" s="116"/>
      <c r="BP22" s="116"/>
      <c r="BQ22" s="117"/>
      <c r="BR22" s="58"/>
      <c r="BS22" s="115"/>
      <c r="BT22" s="116"/>
      <c r="BU22" s="116"/>
      <c r="BV22" s="116"/>
      <c r="BW22" s="116"/>
      <c r="BX22" s="116"/>
      <c r="BY22" s="116"/>
      <c r="BZ22" s="117"/>
      <c r="CA22" s="115" t="s">
        <v>46</v>
      </c>
      <c r="CB22" s="116"/>
      <c r="CC22" s="116"/>
      <c r="CD22" s="116"/>
      <c r="CE22" s="116"/>
      <c r="CF22" s="116"/>
      <c r="CG22" s="116"/>
      <c r="CH22" s="161"/>
    </row>
    <row r="23" spans="1:86" ht="12.75">
      <c r="A23" s="169" t="s">
        <v>50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85"/>
      <c r="S23" s="186"/>
      <c r="T23" s="186"/>
      <c r="U23" s="187"/>
      <c r="V23" s="130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4"/>
      <c r="AI23" s="47"/>
      <c r="AJ23" s="21"/>
      <c r="AK23" s="121"/>
      <c r="AL23" s="104"/>
      <c r="AM23" s="104"/>
      <c r="AN23" s="104"/>
      <c r="AO23" s="104"/>
      <c r="AP23" s="104"/>
      <c r="AQ23" s="104"/>
      <c r="AR23" s="104"/>
      <c r="AS23" s="105"/>
      <c r="AT23" s="121"/>
      <c r="AU23" s="104"/>
      <c r="AV23" s="104"/>
      <c r="AW23" s="104"/>
      <c r="AX23" s="104"/>
      <c r="AY23" s="104"/>
      <c r="AZ23" s="104"/>
      <c r="BA23" s="105"/>
      <c r="BB23" s="121"/>
      <c r="BC23" s="104"/>
      <c r="BD23" s="104"/>
      <c r="BE23" s="104"/>
      <c r="BF23" s="104"/>
      <c r="BG23" s="104"/>
      <c r="BH23" s="104"/>
      <c r="BI23" s="105"/>
      <c r="BJ23" s="121"/>
      <c r="BK23" s="104"/>
      <c r="BL23" s="104"/>
      <c r="BM23" s="104"/>
      <c r="BN23" s="104"/>
      <c r="BO23" s="104"/>
      <c r="BP23" s="104"/>
      <c r="BQ23" s="105"/>
      <c r="BR23" s="49" t="s">
        <v>46</v>
      </c>
      <c r="BS23" s="121"/>
      <c r="BT23" s="104"/>
      <c r="BU23" s="104"/>
      <c r="BV23" s="104"/>
      <c r="BW23" s="104"/>
      <c r="BX23" s="104"/>
      <c r="BY23" s="104"/>
      <c r="BZ23" s="105"/>
      <c r="CA23" s="121"/>
      <c r="CB23" s="104"/>
      <c r="CC23" s="104"/>
      <c r="CD23" s="104"/>
      <c r="CE23" s="104"/>
      <c r="CF23" s="104"/>
      <c r="CG23" s="104"/>
      <c r="CH23" s="168"/>
    </row>
    <row r="24" spans="1:86" ht="12.7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6"/>
      <c r="S24" s="136"/>
      <c r="T24" s="136"/>
      <c r="U24" s="137"/>
      <c r="V24" s="150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61"/>
      <c r="AJ24" s="60"/>
      <c r="AK24" s="140"/>
      <c r="AL24" s="141"/>
      <c r="AM24" s="141"/>
      <c r="AN24" s="141"/>
      <c r="AO24" s="141"/>
      <c r="AP24" s="141"/>
      <c r="AQ24" s="141"/>
      <c r="AR24" s="141"/>
      <c r="AS24" s="143"/>
      <c r="AT24" s="140"/>
      <c r="AU24" s="141"/>
      <c r="AV24" s="141"/>
      <c r="AW24" s="141"/>
      <c r="AX24" s="141"/>
      <c r="AY24" s="141"/>
      <c r="AZ24" s="141"/>
      <c r="BA24" s="143"/>
      <c r="BB24" s="140"/>
      <c r="BC24" s="141"/>
      <c r="BD24" s="141"/>
      <c r="BE24" s="141"/>
      <c r="BF24" s="141"/>
      <c r="BG24" s="141"/>
      <c r="BH24" s="141"/>
      <c r="BI24" s="143"/>
      <c r="BJ24" s="140"/>
      <c r="BK24" s="141"/>
      <c r="BL24" s="141"/>
      <c r="BM24" s="141"/>
      <c r="BN24" s="141"/>
      <c r="BO24" s="141"/>
      <c r="BP24" s="141"/>
      <c r="BQ24" s="143"/>
      <c r="BR24" s="16"/>
      <c r="BS24" s="140"/>
      <c r="BT24" s="141"/>
      <c r="BU24" s="141"/>
      <c r="BV24" s="141"/>
      <c r="BW24" s="141"/>
      <c r="BX24" s="141"/>
      <c r="BY24" s="141"/>
      <c r="BZ24" s="143"/>
      <c r="CA24" s="140"/>
      <c r="CB24" s="141"/>
      <c r="CC24" s="141"/>
      <c r="CD24" s="141"/>
      <c r="CE24" s="141"/>
      <c r="CF24" s="141"/>
      <c r="CG24" s="141"/>
      <c r="CH24" s="142"/>
    </row>
    <row r="25" spans="1:86" ht="12.75">
      <c r="A25" s="172" t="s">
        <v>51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47" t="s">
        <v>52</v>
      </c>
      <c r="S25" s="148"/>
      <c r="T25" s="148"/>
      <c r="U25" s="149"/>
      <c r="V25" s="124">
        <v>130</v>
      </c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53"/>
      <c r="AJ25" s="54"/>
      <c r="AK25" s="267">
        <f>AT25+BS25</f>
        <v>37924399</v>
      </c>
      <c r="AL25" s="268"/>
      <c r="AM25" s="268"/>
      <c r="AN25" s="268"/>
      <c r="AO25" s="268"/>
      <c r="AP25" s="268"/>
      <c r="AQ25" s="268"/>
      <c r="AR25" s="268"/>
      <c r="AS25" s="269"/>
      <c r="AT25" s="250">
        <f>SUM(AT27:BA32)</f>
        <v>37374399</v>
      </c>
      <c r="AU25" s="251"/>
      <c r="AV25" s="251"/>
      <c r="AW25" s="251"/>
      <c r="AX25" s="251"/>
      <c r="AY25" s="251"/>
      <c r="AZ25" s="251"/>
      <c r="BA25" s="252"/>
      <c r="BB25" s="115" t="s">
        <v>46</v>
      </c>
      <c r="BC25" s="116"/>
      <c r="BD25" s="116"/>
      <c r="BE25" s="116"/>
      <c r="BF25" s="116"/>
      <c r="BG25" s="116"/>
      <c r="BH25" s="116"/>
      <c r="BI25" s="117"/>
      <c r="BJ25" s="115" t="s">
        <v>46</v>
      </c>
      <c r="BK25" s="116"/>
      <c r="BL25" s="116"/>
      <c r="BM25" s="116"/>
      <c r="BN25" s="116"/>
      <c r="BO25" s="116"/>
      <c r="BP25" s="116"/>
      <c r="BQ25" s="117"/>
      <c r="BR25" s="58"/>
      <c r="BS25" s="250">
        <f>BS33</f>
        <v>550000</v>
      </c>
      <c r="BT25" s="251"/>
      <c r="BU25" s="251"/>
      <c r="BV25" s="251"/>
      <c r="BW25" s="251"/>
      <c r="BX25" s="251"/>
      <c r="BY25" s="251"/>
      <c r="BZ25" s="252"/>
      <c r="CA25" s="115"/>
      <c r="CB25" s="116"/>
      <c r="CC25" s="116"/>
      <c r="CD25" s="116"/>
      <c r="CE25" s="116"/>
      <c r="CF25" s="116"/>
      <c r="CG25" s="116"/>
      <c r="CH25" s="161"/>
    </row>
    <row r="26" spans="1:86" ht="12.75">
      <c r="A26" s="169" t="s">
        <v>53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85"/>
      <c r="S26" s="186"/>
      <c r="T26" s="186"/>
      <c r="U26" s="187"/>
      <c r="V26" s="130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4"/>
      <c r="AI26" s="47"/>
      <c r="AJ26" s="21"/>
      <c r="AK26" s="95"/>
      <c r="AL26" s="157"/>
      <c r="AM26" s="157"/>
      <c r="AN26" s="157"/>
      <c r="AO26" s="157"/>
      <c r="AP26" s="157"/>
      <c r="AQ26" s="157"/>
      <c r="AR26" s="157"/>
      <c r="AS26" s="158"/>
      <c r="AT26" s="253"/>
      <c r="AU26" s="254"/>
      <c r="AV26" s="254"/>
      <c r="AW26" s="254"/>
      <c r="AX26" s="254"/>
      <c r="AY26" s="254"/>
      <c r="AZ26" s="254"/>
      <c r="BA26" s="255"/>
      <c r="BB26" s="121"/>
      <c r="BC26" s="104"/>
      <c r="BD26" s="104"/>
      <c r="BE26" s="104"/>
      <c r="BF26" s="104"/>
      <c r="BG26" s="104"/>
      <c r="BH26" s="104"/>
      <c r="BI26" s="105"/>
      <c r="BJ26" s="121"/>
      <c r="BK26" s="104"/>
      <c r="BL26" s="104"/>
      <c r="BM26" s="104"/>
      <c r="BN26" s="104"/>
      <c r="BO26" s="104"/>
      <c r="BP26" s="104"/>
      <c r="BQ26" s="105"/>
      <c r="BR26" s="49"/>
      <c r="BS26" s="253"/>
      <c r="BT26" s="254"/>
      <c r="BU26" s="254"/>
      <c r="BV26" s="254"/>
      <c r="BW26" s="254"/>
      <c r="BX26" s="254"/>
      <c r="BY26" s="254"/>
      <c r="BZ26" s="255"/>
      <c r="CA26" s="121"/>
      <c r="CB26" s="104"/>
      <c r="CC26" s="104"/>
      <c r="CD26" s="104"/>
      <c r="CE26" s="104"/>
      <c r="CF26" s="104"/>
      <c r="CG26" s="104"/>
      <c r="CH26" s="168"/>
    </row>
    <row r="27" spans="1:86" ht="12.75">
      <c r="A27" s="270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2"/>
      <c r="R27" s="42"/>
      <c r="S27" s="43"/>
      <c r="T27" s="43"/>
      <c r="U27" s="44"/>
      <c r="V27" s="150">
        <v>130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47"/>
      <c r="AJ27" s="21">
        <v>20220145310</v>
      </c>
      <c r="AK27" s="92">
        <f aca="true" t="shared" si="0" ref="AK27:AK33">AT27+BS27</f>
        <v>24223250</v>
      </c>
      <c r="AL27" s="93"/>
      <c r="AM27" s="93"/>
      <c r="AN27" s="93"/>
      <c r="AO27" s="93"/>
      <c r="AP27" s="93"/>
      <c r="AQ27" s="93"/>
      <c r="AR27" s="93"/>
      <c r="AS27" s="94"/>
      <c r="AT27" s="140">
        <v>24223250</v>
      </c>
      <c r="AU27" s="141"/>
      <c r="AV27" s="141"/>
      <c r="AW27" s="141"/>
      <c r="AX27" s="141"/>
      <c r="AY27" s="141"/>
      <c r="AZ27" s="141"/>
      <c r="BA27" s="143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2"/>
      <c r="R28" s="42"/>
      <c r="S28" s="43"/>
      <c r="T28" s="43"/>
      <c r="U28" s="44"/>
      <c r="V28" s="150">
        <v>130</v>
      </c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47"/>
      <c r="AJ28" s="21">
        <v>20220625000</v>
      </c>
      <c r="AK28" s="92">
        <f t="shared" si="0"/>
        <v>11506461</v>
      </c>
      <c r="AL28" s="93"/>
      <c r="AM28" s="93"/>
      <c r="AN28" s="93"/>
      <c r="AO28" s="93"/>
      <c r="AP28" s="93"/>
      <c r="AQ28" s="93"/>
      <c r="AR28" s="93"/>
      <c r="AS28" s="94"/>
      <c r="AT28" s="140">
        <v>11506461</v>
      </c>
      <c r="AU28" s="141"/>
      <c r="AV28" s="141"/>
      <c r="AW28" s="141"/>
      <c r="AX28" s="141"/>
      <c r="AY28" s="141"/>
      <c r="AZ28" s="141"/>
      <c r="BA28" s="143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70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2"/>
      <c r="R29" s="42"/>
      <c r="S29" s="43"/>
      <c r="T29" s="43"/>
      <c r="U29" s="44"/>
      <c r="V29" s="150">
        <v>130</v>
      </c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47"/>
      <c r="AJ29" s="21">
        <v>10220145310</v>
      </c>
      <c r="AK29" s="92">
        <f t="shared" si="0"/>
        <v>993383</v>
      </c>
      <c r="AL29" s="93"/>
      <c r="AM29" s="93"/>
      <c r="AN29" s="93"/>
      <c r="AO29" s="93"/>
      <c r="AP29" s="93"/>
      <c r="AQ29" s="93"/>
      <c r="AR29" s="93"/>
      <c r="AS29" s="94"/>
      <c r="AT29" s="140">
        <v>993383</v>
      </c>
      <c r="AU29" s="141"/>
      <c r="AV29" s="141"/>
      <c r="AW29" s="141"/>
      <c r="AX29" s="141"/>
      <c r="AY29" s="141"/>
      <c r="AZ29" s="141"/>
      <c r="BA29" s="143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70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2"/>
      <c r="R30" s="42"/>
      <c r="S30" s="43"/>
      <c r="T30" s="43"/>
      <c r="U30" s="44"/>
      <c r="V30" s="150">
        <v>130</v>
      </c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47"/>
      <c r="AJ30" s="21">
        <v>10210325000</v>
      </c>
      <c r="AK30" s="92">
        <f t="shared" si="0"/>
        <v>71656</v>
      </c>
      <c r="AL30" s="93"/>
      <c r="AM30" s="93"/>
      <c r="AN30" s="93"/>
      <c r="AO30" s="93"/>
      <c r="AP30" s="93"/>
      <c r="AQ30" s="93"/>
      <c r="AR30" s="93"/>
      <c r="AS30" s="94"/>
      <c r="AT30" s="140">
        <v>71656</v>
      </c>
      <c r="AU30" s="141"/>
      <c r="AV30" s="141"/>
      <c r="AW30" s="141"/>
      <c r="AX30" s="141"/>
      <c r="AY30" s="141"/>
      <c r="AZ30" s="141"/>
      <c r="BA30" s="143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2"/>
      <c r="R31" s="42"/>
      <c r="S31" s="43"/>
      <c r="T31" s="43"/>
      <c r="U31" s="44"/>
      <c r="V31" s="150">
        <v>130</v>
      </c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I31" s="47"/>
      <c r="AJ31" s="21">
        <v>20220145320</v>
      </c>
      <c r="AK31" s="92">
        <f t="shared" si="0"/>
        <v>567950</v>
      </c>
      <c r="AL31" s="93"/>
      <c r="AM31" s="93"/>
      <c r="AN31" s="93"/>
      <c r="AO31" s="93"/>
      <c r="AP31" s="93"/>
      <c r="AQ31" s="93"/>
      <c r="AR31" s="93"/>
      <c r="AS31" s="94"/>
      <c r="AT31" s="140">
        <v>567950</v>
      </c>
      <c r="AU31" s="141"/>
      <c r="AV31" s="141"/>
      <c r="AW31" s="141"/>
      <c r="AX31" s="141"/>
      <c r="AY31" s="141"/>
      <c r="AZ31" s="141"/>
      <c r="BA31" s="143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2"/>
      <c r="R32" s="42"/>
      <c r="S32" s="43"/>
      <c r="T32" s="43"/>
      <c r="U32" s="44"/>
      <c r="V32" s="150">
        <v>130</v>
      </c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I32" s="47"/>
      <c r="AJ32" s="21">
        <v>10210145320</v>
      </c>
      <c r="AK32" s="92">
        <f t="shared" si="0"/>
        <v>11699</v>
      </c>
      <c r="AL32" s="93"/>
      <c r="AM32" s="93"/>
      <c r="AN32" s="93"/>
      <c r="AO32" s="93"/>
      <c r="AP32" s="93"/>
      <c r="AQ32" s="93"/>
      <c r="AR32" s="93"/>
      <c r="AS32" s="94"/>
      <c r="AT32" s="140">
        <v>11699</v>
      </c>
      <c r="AU32" s="141"/>
      <c r="AV32" s="141"/>
      <c r="AW32" s="141"/>
      <c r="AX32" s="141"/>
      <c r="AY32" s="141"/>
      <c r="AZ32" s="141"/>
      <c r="BA32" s="143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0">
        <v>130</v>
      </c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I33" s="53"/>
      <c r="AJ33" s="54">
        <v>0</v>
      </c>
      <c r="AK33" s="92">
        <f t="shared" si="0"/>
        <v>550000</v>
      </c>
      <c r="AL33" s="93"/>
      <c r="AM33" s="93"/>
      <c r="AN33" s="93"/>
      <c r="AO33" s="93"/>
      <c r="AP33" s="93"/>
      <c r="AQ33" s="93"/>
      <c r="AR33" s="93"/>
      <c r="AS33" s="94"/>
      <c r="AT33" s="140"/>
      <c r="AU33" s="103"/>
      <c r="AV33" s="103"/>
      <c r="AW33" s="103"/>
      <c r="AX33" s="103"/>
      <c r="AY33" s="103"/>
      <c r="AZ33" s="103"/>
      <c r="BA33" s="91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0">
        <v>550000</v>
      </c>
      <c r="BT33" s="141"/>
      <c r="BU33" s="141"/>
      <c r="BV33" s="141"/>
      <c r="BW33" s="141"/>
      <c r="BX33" s="141"/>
      <c r="BY33" s="141"/>
      <c r="BZ33" s="143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72" t="s">
        <v>54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47" t="s">
        <v>55</v>
      </c>
      <c r="S34" s="148"/>
      <c r="T34" s="148"/>
      <c r="U34" s="149"/>
      <c r="V34" s="124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6"/>
      <c r="AI34" s="69"/>
      <c r="AJ34" s="51"/>
      <c r="AK34" s="115"/>
      <c r="AL34" s="116"/>
      <c r="AM34" s="116"/>
      <c r="AN34" s="116"/>
      <c r="AO34" s="116"/>
      <c r="AP34" s="116"/>
      <c r="AQ34" s="116"/>
      <c r="AR34" s="116"/>
      <c r="AS34" s="117"/>
      <c r="AT34" s="115" t="s">
        <v>46</v>
      </c>
      <c r="AU34" s="116"/>
      <c r="AV34" s="116"/>
      <c r="AW34" s="116"/>
      <c r="AX34" s="116"/>
      <c r="AY34" s="116"/>
      <c r="AZ34" s="116"/>
      <c r="BA34" s="117"/>
      <c r="BB34" s="115" t="s">
        <v>46</v>
      </c>
      <c r="BC34" s="116"/>
      <c r="BD34" s="116"/>
      <c r="BE34" s="116"/>
      <c r="BF34" s="116"/>
      <c r="BG34" s="116"/>
      <c r="BH34" s="116"/>
      <c r="BI34" s="117"/>
      <c r="BJ34" s="115" t="s">
        <v>46</v>
      </c>
      <c r="BK34" s="116"/>
      <c r="BL34" s="116"/>
      <c r="BM34" s="116"/>
      <c r="BN34" s="116"/>
      <c r="BO34" s="116"/>
      <c r="BP34" s="116"/>
      <c r="BQ34" s="117"/>
      <c r="BR34" s="188" t="s">
        <v>46</v>
      </c>
      <c r="BS34" s="115"/>
      <c r="BT34" s="116"/>
      <c r="BU34" s="116"/>
      <c r="BV34" s="116"/>
      <c r="BW34" s="116"/>
      <c r="BX34" s="116"/>
      <c r="BY34" s="116"/>
      <c r="BZ34" s="117"/>
      <c r="CA34" s="115" t="s">
        <v>46</v>
      </c>
      <c r="CB34" s="116"/>
      <c r="CC34" s="116"/>
      <c r="CD34" s="116"/>
      <c r="CE34" s="116"/>
      <c r="CF34" s="116"/>
      <c r="CG34" s="116"/>
      <c r="CH34" s="161"/>
    </row>
    <row r="35" spans="1:86" ht="12.75">
      <c r="A35" s="195" t="s">
        <v>56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9"/>
      <c r="S35" s="200"/>
      <c r="T35" s="200"/>
      <c r="U35" s="201"/>
      <c r="V35" s="127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9"/>
      <c r="AI35" s="53"/>
      <c r="AJ35" s="54"/>
      <c r="AK35" s="118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20"/>
      <c r="BB35" s="118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20"/>
      <c r="BR35" s="198"/>
      <c r="BS35" s="118"/>
      <c r="BT35" s="119"/>
      <c r="BU35" s="119"/>
      <c r="BV35" s="119"/>
      <c r="BW35" s="119"/>
      <c r="BX35" s="119"/>
      <c r="BY35" s="119"/>
      <c r="BZ35" s="120"/>
      <c r="CA35" s="118"/>
      <c r="CB35" s="119"/>
      <c r="CC35" s="119"/>
      <c r="CD35" s="119"/>
      <c r="CE35" s="119"/>
      <c r="CF35" s="119"/>
      <c r="CG35" s="119"/>
      <c r="CH35" s="194"/>
    </row>
    <row r="36" spans="1:86" ht="12.75">
      <c r="A36" s="169" t="s">
        <v>57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85"/>
      <c r="S36" s="186"/>
      <c r="T36" s="186"/>
      <c r="U36" s="187"/>
      <c r="V36" s="130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4"/>
      <c r="AI36" s="47"/>
      <c r="AJ36" s="21"/>
      <c r="AK36" s="121"/>
      <c r="AL36" s="104"/>
      <c r="AM36" s="104"/>
      <c r="AN36" s="104"/>
      <c r="AO36" s="104"/>
      <c r="AP36" s="104"/>
      <c r="AQ36" s="104"/>
      <c r="AR36" s="104"/>
      <c r="AS36" s="105"/>
      <c r="AT36" s="121"/>
      <c r="AU36" s="104"/>
      <c r="AV36" s="104"/>
      <c r="AW36" s="104"/>
      <c r="AX36" s="104"/>
      <c r="AY36" s="104"/>
      <c r="AZ36" s="104"/>
      <c r="BA36" s="105"/>
      <c r="BB36" s="121"/>
      <c r="BC36" s="104"/>
      <c r="BD36" s="104"/>
      <c r="BE36" s="104"/>
      <c r="BF36" s="104"/>
      <c r="BG36" s="104"/>
      <c r="BH36" s="104"/>
      <c r="BI36" s="105"/>
      <c r="BJ36" s="121"/>
      <c r="BK36" s="104"/>
      <c r="BL36" s="104"/>
      <c r="BM36" s="104"/>
      <c r="BN36" s="104"/>
      <c r="BO36" s="104"/>
      <c r="BP36" s="104"/>
      <c r="BQ36" s="105"/>
      <c r="BR36" s="189"/>
      <c r="BS36" s="121"/>
      <c r="BT36" s="104"/>
      <c r="BU36" s="104"/>
      <c r="BV36" s="104"/>
      <c r="BW36" s="104"/>
      <c r="BX36" s="104"/>
      <c r="BY36" s="104"/>
      <c r="BZ36" s="105"/>
      <c r="CA36" s="121"/>
      <c r="CB36" s="104"/>
      <c r="CC36" s="104"/>
      <c r="CD36" s="104"/>
      <c r="CE36" s="104"/>
      <c r="CF36" s="104"/>
      <c r="CG36" s="104"/>
      <c r="CH36" s="168"/>
    </row>
    <row r="37" spans="1:86" ht="12.75">
      <c r="A37" s="172" t="s">
        <v>58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47" t="s">
        <v>59</v>
      </c>
      <c r="S37" s="148"/>
      <c r="T37" s="148"/>
      <c r="U37" s="149"/>
      <c r="V37" s="124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  <c r="AI37" s="69"/>
      <c r="AJ37" s="51"/>
      <c r="AK37" s="115"/>
      <c r="AL37" s="116"/>
      <c r="AM37" s="116"/>
      <c r="AN37" s="116"/>
      <c r="AO37" s="116"/>
      <c r="AP37" s="116"/>
      <c r="AQ37" s="116"/>
      <c r="AR37" s="116"/>
      <c r="AS37" s="117"/>
      <c r="AT37" s="115" t="s">
        <v>46</v>
      </c>
      <c r="AU37" s="116"/>
      <c r="AV37" s="116"/>
      <c r="AW37" s="116"/>
      <c r="AX37" s="116"/>
      <c r="AY37" s="116"/>
      <c r="AZ37" s="116"/>
      <c r="BA37" s="117"/>
      <c r="BB37" s="115" t="s">
        <v>46</v>
      </c>
      <c r="BC37" s="116"/>
      <c r="BD37" s="116"/>
      <c r="BE37" s="116"/>
      <c r="BF37" s="116"/>
      <c r="BG37" s="116"/>
      <c r="BH37" s="116"/>
      <c r="BI37" s="117"/>
      <c r="BJ37" s="115" t="s">
        <v>46</v>
      </c>
      <c r="BK37" s="116"/>
      <c r="BL37" s="116"/>
      <c r="BM37" s="116"/>
      <c r="BN37" s="116"/>
      <c r="BO37" s="116"/>
      <c r="BP37" s="116"/>
      <c r="BQ37" s="117"/>
      <c r="BR37" s="58"/>
      <c r="BS37" s="115"/>
      <c r="BT37" s="116"/>
      <c r="BU37" s="116"/>
      <c r="BV37" s="116"/>
      <c r="BW37" s="116"/>
      <c r="BX37" s="116"/>
      <c r="BY37" s="116"/>
      <c r="BZ37" s="117"/>
      <c r="CA37" s="115" t="s">
        <v>46</v>
      </c>
      <c r="CB37" s="116"/>
      <c r="CC37" s="116"/>
      <c r="CD37" s="116"/>
      <c r="CE37" s="116"/>
      <c r="CF37" s="116"/>
      <c r="CG37" s="116"/>
      <c r="CH37" s="161"/>
    </row>
    <row r="38" spans="1:86" ht="12.75">
      <c r="A38" s="195" t="s">
        <v>60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9"/>
      <c r="S38" s="200"/>
      <c r="T38" s="200"/>
      <c r="U38" s="201"/>
      <c r="V38" s="127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9"/>
      <c r="AI38" s="53"/>
      <c r="AJ38" s="54"/>
      <c r="AK38" s="118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20"/>
      <c r="BB38" s="118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20"/>
      <c r="BR38" s="56"/>
      <c r="BS38" s="118"/>
      <c r="BT38" s="119"/>
      <c r="BU38" s="119"/>
      <c r="BV38" s="119"/>
      <c r="BW38" s="119"/>
      <c r="BX38" s="119"/>
      <c r="BY38" s="119"/>
      <c r="BZ38" s="120"/>
      <c r="CA38" s="118"/>
      <c r="CB38" s="119"/>
      <c r="CC38" s="119"/>
      <c r="CD38" s="119"/>
      <c r="CE38" s="119"/>
      <c r="CF38" s="119"/>
      <c r="CG38" s="119"/>
      <c r="CH38" s="194"/>
    </row>
    <row r="39" spans="1:86" ht="12.75">
      <c r="A39" s="195" t="s">
        <v>61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9"/>
      <c r="S39" s="200"/>
      <c r="T39" s="200"/>
      <c r="U39" s="201"/>
      <c r="V39" s="127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9"/>
      <c r="AI39" s="53"/>
      <c r="AJ39" s="54"/>
      <c r="AK39" s="118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20"/>
      <c r="BB39" s="118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20"/>
      <c r="BR39" s="56"/>
      <c r="BS39" s="118"/>
      <c r="BT39" s="119"/>
      <c r="BU39" s="119"/>
      <c r="BV39" s="119"/>
      <c r="BW39" s="119"/>
      <c r="BX39" s="119"/>
      <c r="BY39" s="119"/>
      <c r="BZ39" s="120"/>
      <c r="CA39" s="118"/>
      <c r="CB39" s="119"/>
      <c r="CC39" s="119"/>
      <c r="CD39" s="119"/>
      <c r="CE39" s="119"/>
      <c r="CF39" s="119"/>
      <c r="CG39" s="119"/>
      <c r="CH39" s="194"/>
    </row>
    <row r="40" spans="1:86" ht="12.75">
      <c r="A40" s="195" t="s">
        <v>62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9"/>
      <c r="S40" s="200"/>
      <c r="T40" s="200"/>
      <c r="U40" s="201"/>
      <c r="V40" s="127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9"/>
      <c r="AI40" s="53"/>
      <c r="AJ40" s="54"/>
      <c r="AK40" s="118"/>
      <c r="AL40" s="119"/>
      <c r="AM40" s="119"/>
      <c r="AN40" s="119"/>
      <c r="AO40" s="119"/>
      <c r="AP40" s="119"/>
      <c r="AQ40" s="119"/>
      <c r="AR40" s="119"/>
      <c r="AS40" s="120"/>
      <c r="AT40" s="118"/>
      <c r="AU40" s="119"/>
      <c r="AV40" s="119"/>
      <c r="AW40" s="119"/>
      <c r="AX40" s="119"/>
      <c r="AY40" s="119"/>
      <c r="AZ40" s="119"/>
      <c r="BA40" s="120"/>
      <c r="BB40" s="118"/>
      <c r="BC40" s="119"/>
      <c r="BD40" s="119"/>
      <c r="BE40" s="119"/>
      <c r="BF40" s="119"/>
      <c r="BG40" s="119"/>
      <c r="BH40" s="119"/>
      <c r="BI40" s="120"/>
      <c r="BJ40" s="118"/>
      <c r="BK40" s="119"/>
      <c r="BL40" s="119"/>
      <c r="BM40" s="119"/>
      <c r="BN40" s="119"/>
      <c r="BO40" s="119"/>
      <c r="BP40" s="119"/>
      <c r="BQ40" s="120"/>
      <c r="BR40" s="56"/>
      <c r="BS40" s="118"/>
      <c r="BT40" s="119"/>
      <c r="BU40" s="119"/>
      <c r="BV40" s="119"/>
      <c r="BW40" s="119"/>
      <c r="BX40" s="119"/>
      <c r="BY40" s="119"/>
      <c r="BZ40" s="120"/>
      <c r="CA40" s="118"/>
      <c r="CB40" s="119"/>
      <c r="CC40" s="119"/>
      <c r="CD40" s="119"/>
      <c r="CE40" s="119"/>
      <c r="CF40" s="119"/>
      <c r="CG40" s="119"/>
      <c r="CH40" s="194"/>
    </row>
    <row r="41" spans="1:86" ht="12.75">
      <c r="A41" s="169" t="s">
        <v>63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85"/>
      <c r="S41" s="186"/>
      <c r="T41" s="186"/>
      <c r="U41" s="187"/>
      <c r="V41" s="130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4"/>
      <c r="AI41" s="47"/>
      <c r="AJ41" s="21"/>
      <c r="AK41" s="121"/>
      <c r="AL41" s="104"/>
      <c r="AM41" s="104"/>
      <c r="AN41" s="104"/>
      <c r="AO41" s="104"/>
      <c r="AP41" s="104"/>
      <c r="AQ41" s="104"/>
      <c r="AR41" s="104"/>
      <c r="AS41" s="105"/>
      <c r="AT41" s="121"/>
      <c r="AU41" s="104"/>
      <c r="AV41" s="104"/>
      <c r="AW41" s="104"/>
      <c r="AX41" s="104"/>
      <c r="AY41" s="104"/>
      <c r="AZ41" s="104"/>
      <c r="BA41" s="105"/>
      <c r="BB41" s="121"/>
      <c r="BC41" s="104"/>
      <c r="BD41" s="104"/>
      <c r="BE41" s="104"/>
      <c r="BF41" s="104"/>
      <c r="BG41" s="104"/>
      <c r="BH41" s="104"/>
      <c r="BI41" s="105"/>
      <c r="BJ41" s="121"/>
      <c r="BK41" s="104"/>
      <c r="BL41" s="104"/>
      <c r="BM41" s="104"/>
      <c r="BN41" s="104"/>
      <c r="BO41" s="104"/>
      <c r="BP41" s="104"/>
      <c r="BQ41" s="105"/>
      <c r="BR41" s="49" t="s">
        <v>46</v>
      </c>
      <c r="BS41" s="121"/>
      <c r="BT41" s="104"/>
      <c r="BU41" s="104"/>
      <c r="BV41" s="104"/>
      <c r="BW41" s="104"/>
      <c r="BX41" s="104"/>
      <c r="BY41" s="104"/>
      <c r="BZ41" s="105"/>
      <c r="CA41" s="121"/>
      <c r="CB41" s="104"/>
      <c r="CC41" s="104"/>
      <c r="CD41" s="104"/>
      <c r="CE41" s="104"/>
      <c r="CF41" s="104"/>
      <c r="CG41" s="104"/>
      <c r="CH41" s="168"/>
    </row>
    <row r="42" spans="1:86" ht="12.75">
      <c r="A42" s="172" t="s">
        <v>64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47" t="s">
        <v>65</v>
      </c>
      <c r="S42" s="148"/>
      <c r="T42" s="148"/>
      <c r="U42" s="149"/>
      <c r="V42" s="124">
        <v>180</v>
      </c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  <c r="AI42" s="53"/>
      <c r="AJ42" s="54"/>
      <c r="AK42" s="267">
        <f>BB42+BJ42</f>
        <v>7892077.84</v>
      </c>
      <c r="AL42" s="268"/>
      <c r="AM42" s="268"/>
      <c r="AN42" s="268"/>
      <c r="AO42" s="268"/>
      <c r="AP42" s="268"/>
      <c r="AQ42" s="268"/>
      <c r="AR42" s="268"/>
      <c r="AS42" s="269"/>
      <c r="AT42" s="115" t="s">
        <v>46</v>
      </c>
      <c r="AU42" s="116"/>
      <c r="AV42" s="116"/>
      <c r="AW42" s="116"/>
      <c r="AX42" s="116"/>
      <c r="AY42" s="116"/>
      <c r="AZ42" s="116"/>
      <c r="BA42" s="117"/>
      <c r="BB42" s="250">
        <f>SUM(BB44:BI47)+BB48+BB49+BB50+BB51</f>
        <v>7892077.84</v>
      </c>
      <c r="BC42" s="251"/>
      <c r="BD42" s="251"/>
      <c r="BE42" s="251"/>
      <c r="BF42" s="251"/>
      <c r="BG42" s="251"/>
      <c r="BH42" s="251"/>
      <c r="BI42" s="252"/>
      <c r="BJ42" s="115"/>
      <c r="BK42" s="116"/>
      <c r="BL42" s="116"/>
      <c r="BM42" s="116"/>
      <c r="BN42" s="116"/>
      <c r="BO42" s="116"/>
      <c r="BP42" s="116"/>
      <c r="BQ42" s="117"/>
      <c r="BR42" s="58"/>
      <c r="BS42" s="115" t="s">
        <v>46</v>
      </c>
      <c r="BT42" s="116"/>
      <c r="BU42" s="116"/>
      <c r="BV42" s="116"/>
      <c r="BW42" s="116"/>
      <c r="BX42" s="116"/>
      <c r="BY42" s="116"/>
      <c r="BZ42" s="117"/>
      <c r="CA42" s="115" t="s">
        <v>46</v>
      </c>
      <c r="CB42" s="116"/>
      <c r="CC42" s="116"/>
      <c r="CD42" s="116"/>
      <c r="CE42" s="116"/>
      <c r="CF42" s="116"/>
      <c r="CG42" s="116"/>
      <c r="CH42" s="161"/>
    </row>
    <row r="43" spans="1:86" ht="12.75">
      <c r="A43" s="169" t="s">
        <v>66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85"/>
      <c r="S43" s="186"/>
      <c r="T43" s="186"/>
      <c r="U43" s="187"/>
      <c r="V43" s="130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  <c r="AI43" s="47"/>
      <c r="AJ43" s="21"/>
      <c r="AK43" s="95"/>
      <c r="AL43" s="157"/>
      <c r="AM43" s="157"/>
      <c r="AN43" s="157"/>
      <c r="AO43" s="157"/>
      <c r="AP43" s="157"/>
      <c r="AQ43" s="157"/>
      <c r="AR43" s="157"/>
      <c r="AS43" s="158"/>
      <c r="AT43" s="121"/>
      <c r="AU43" s="104"/>
      <c r="AV43" s="104"/>
      <c r="AW43" s="104"/>
      <c r="AX43" s="104"/>
      <c r="AY43" s="104"/>
      <c r="AZ43" s="104"/>
      <c r="BA43" s="105"/>
      <c r="BB43" s="253"/>
      <c r="BC43" s="254"/>
      <c r="BD43" s="254"/>
      <c r="BE43" s="254"/>
      <c r="BF43" s="254"/>
      <c r="BG43" s="254"/>
      <c r="BH43" s="254"/>
      <c r="BI43" s="255"/>
      <c r="BJ43" s="121"/>
      <c r="BK43" s="104"/>
      <c r="BL43" s="104"/>
      <c r="BM43" s="104"/>
      <c r="BN43" s="104"/>
      <c r="BO43" s="104"/>
      <c r="BP43" s="104"/>
      <c r="BQ43" s="105"/>
      <c r="BR43" s="49" t="s">
        <v>46</v>
      </c>
      <c r="BS43" s="121"/>
      <c r="BT43" s="104"/>
      <c r="BU43" s="104"/>
      <c r="BV43" s="104"/>
      <c r="BW43" s="104"/>
      <c r="BX43" s="104"/>
      <c r="BY43" s="104"/>
      <c r="BZ43" s="105"/>
      <c r="CA43" s="121"/>
      <c r="CB43" s="104"/>
      <c r="CC43" s="104"/>
      <c r="CD43" s="104"/>
      <c r="CE43" s="104"/>
      <c r="CF43" s="104"/>
      <c r="CG43" s="104"/>
      <c r="CH43" s="168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0">
        <v>180</v>
      </c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47"/>
      <c r="AJ44" s="21">
        <v>70240225000</v>
      </c>
      <c r="AK44" s="133">
        <f aca="true" t="shared" si="1" ref="AK44:AK49">BB44</f>
        <v>255500</v>
      </c>
      <c r="AL44" s="122"/>
      <c r="AM44" s="122"/>
      <c r="AN44" s="122"/>
      <c r="AO44" s="122"/>
      <c r="AP44" s="122"/>
      <c r="AQ44" s="122"/>
      <c r="AR44" s="122"/>
      <c r="AS44" s="123"/>
      <c r="AT44" s="48"/>
      <c r="AU44" s="49"/>
      <c r="AV44" s="49"/>
      <c r="AW44" s="49"/>
      <c r="AX44" s="49"/>
      <c r="AY44" s="49"/>
      <c r="AZ44" s="49"/>
      <c r="BA44" s="59"/>
      <c r="BB44" s="140">
        <v>255500</v>
      </c>
      <c r="BC44" s="141"/>
      <c r="BD44" s="141"/>
      <c r="BE44" s="141"/>
      <c r="BF44" s="141"/>
      <c r="BG44" s="141"/>
      <c r="BH44" s="141"/>
      <c r="BI44" s="143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0">
        <v>180</v>
      </c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47"/>
      <c r="AJ45" s="21">
        <v>20220245400</v>
      </c>
      <c r="AK45" s="133">
        <f t="shared" si="1"/>
        <v>1412500</v>
      </c>
      <c r="AL45" s="122"/>
      <c r="AM45" s="122"/>
      <c r="AN45" s="122"/>
      <c r="AO45" s="122"/>
      <c r="AP45" s="122"/>
      <c r="AQ45" s="122"/>
      <c r="AR45" s="122"/>
      <c r="AS45" s="123"/>
      <c r="AT45" s="48"/>
      <c r="AU45" s="49"/>
      <c r="AV45" s="49"/>
      <c r="AW45" s="49"/>
      <c r="AX45" s="49"/>
      <c r="AY45" s="49"/>
      <c r="AZ45" s="49"/>
      <c r="BA45" s="59"/>
      <c r="BB45" s="140">
        <v>1412500</v>
      </c>
      <c r="BC45" s="141"/>
      <c r="BD45" s="141"/>
      <c r="BE45" s="141"/>
      <c r="BF45" s="141"/>
      <c r="BG45" s="141"/>
      <c r="BH45" s="141"/>
      <c r="BI45" s="143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0">
        <v>180</v>
      </c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47"/>
      <c r="AJ46" s="21">
        <v>20220225000</v>
      </c>
      <c r="AK46" s="133">
        <f t="shared" si="1"/>
        <v>62042</v>
      </c>
      <c r="AL46" s="122"/>
      <c r="AM46" s="122"/>
      <c r="AN46" s="122"/>
      <c r="AO46" s="122"/>
      <c r="AP46" s="122"/>
      <c r="AQ46" s="122"/>
      <c r="AR46" s="122"/>
      <c r="AS46" s="123"/>
      <c r="AT46" s="48"/>
      <c r="AU46" s="49"/>
      <c r="AV46" s="49"/>
      <c r="AW46" s="49"/>
      <c r="AX46" s="49"/>
      <c r="AY46" s="49"/>
      <c r="AZ46" s="49"/>
      <c r="BA46" s="59"/>
      <c r="BB46" s="140">
        <v>62042</v>
      </c>
      <c r="BC46" s="141"/>
      <c r="BD46" s="141"/>
      <c r="BE46" s="141"/>
      <c r="BF46" s="141"/>
      <c r="BG46" s="141"/>
      <c r="BH46" s="141"/>
      <c r="BI46" s="143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0">
        <v>180</v>
      </c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2"/>
      <c r="AI47" s="47"/>
      <c r="AJ47" s="21">
        <v>20251525000</v>
      </c>
      <c r="AK47" s="133">
        <f t="shared" si="1"/>
        <v>2484807.74</v>
      </c>
      <c r="AL47" s="122"/>
      <c r="AM47" s="122"/>
      <c r="AN47" s="122"/>
      <c r="AO47" s="122"/>
      <c r="AP47" s="122"/>
      <c r="AQ47" s="122"/>
      <c r="AR47" s="122"/>
      <c r="AS47" s="123"/>
      <c r="AT47" s="48"/>
      <c r="AU47" s="49"/>
      <c r="AV47" s="49"/>
      <c r="AW47" s="49"/>
      <c r="AX47" s="49"/>
      <c r="AY47" s="49"/>
      <c r="AZ47" s="49"/>
      <c r="BA47" s="59"/>
      <c r="BB47" s="140">
        <v>2484807.74</v>
      </c>
      <c r="BC47" s="141"/>
      <c r="BD47" s="141"/>
      <c r="BE47" s="141"/>
      <c r="BF47" s="141"/>
      <c r="BG47" s="141"/>
      <c r="BH47" s="141"/>
      <c r="BI47" s="143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0">
        <v>180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2"/>
      <c r="AI48" s="47"/>
      <c r="AJ48" s="21">
        <v>20220625000</v>
      </c>
      <c r="AK48" s="133">
        <f t="shared" si="1"/>
        <v>1067197.76</v>
      </c>
      <c r="AL48" s="122"/>
      <c r="AM48" s="122"/>
      <c r="AN48" s="122"/>
      <c r="AO48" s="122"/>
      <c r="AP48" s="122"/>
      <c r="AQ48" s="122"/>
      <c r="AR48" s="122"/>
      <c r="AS48" s="123"/>
      <c r="AT48" s="48"/>
      <c r="AU48" s="49"/>
      <c r="AV48" s="49"/>
      <c r="AW48" s="49"/>
      <c r="AX48" s="49"/>
      <c r="AY48" s="49"/>
      <c r="AZ48" s="49"/>
      <c r="BA48" s="59"/>
      <c r="BB48" s="140">
        <v>1067197.76</v>
      </c>
      <c r="BC48" s="141"/>
      <c r="BD48" s="141"/>
      <c r="BE48" s="141"/>
      <c r="BF48" s="141"/>
      <c r="BG48" s="141"/>
      <c r="BH48" s="141"/>
      <c r="BI48" s="143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0">
        <v>180</v>
      </c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2"/>
      <c r="AI49" s="47"/>
      <c r="AJ49" s="21" t="s">
        <v>160</v>
      </c>
      <c r="AK49" s="133">
        <f t="shared" si="1"/>
        <v>500000</v>
      </c>
      <c r="AL49" s="122"/>
      <c r="AM49" s="122"/>
      <c r="AN49" s="122"/>
      <c r="AO49" s="122"/>
      <c r="AP49" s="122"/>
      <c r="AQ49" s="122"/>
      <c r="AR49" s="122"/>
      <c r="AS49" s="123"/>
      <c r="AT49" s="48"/>
      <c r="AU49" s="49"/>
      <c r="AV49" s="49"/>
      <c r="AW49" s="49"/>
      <c r="AX49" s="49"/>
      <c r="AY49" s="49"/>
      <c r="AZ49" s="49"/>
      <c r="BA49" s="59"/>
      <c r="BB49" s="140">
        <v>500000</v>
      </c>
      <c r="BC49" s="141"/>
      <c r="BD49" s="141"/>
      <c r="BE49" s="141"/>
      <c r="BF49" s="141"/>
      <c r="BG49" s="141"/>
      <c r="BH49" s="141"/>
      <c r="BI49" s="143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50">
        <v>180</v>
      </c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2"/>
      <c r="AI50" s="47"/>
      <c r="AJ50" s="21" t="s">
        <v>158</v>
      </c>
      <c r="AK50" s="133">
        <f>BB50</f>
        <v>1770463.34</v>
      </c>
      <c r="AL50" s="122"/>
      <c r="AM50" s="122"/>
      <c r="AN50" s="122"/>
      <c r="AO50" s="122"/>
      <c r="AP50" s="122"/>
      <c r="AQ50" s="122"/>
      <c r="AR50" s="122"/>
      <c r="AS50" s="123"/>
      <c r="AT50" s="48"/>
      <c r="AU50" s="49"/>
      <c r="AV50" s="49"/>
      <c r="AW50" s="49"/>
      <c r="AX50" s="49"/>
      <c r="AY50" s="49"/>
      <c r="AZ50" s="49"/>
      <c r="BA50" s="59"/>
      <c r="BB50" s="140">
        <v>1770463.34</v>
      </c>
      <c r="BC50" s="141"/>
      <c r="BD50" s="141"/>
      <c r="BE50" s="141"/>
      <c r="BF50" s="141"/>
      <c r="BG50" s="141"/>
      <c r="BH50" s="141"/>
      <c r="BI50" s="143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50">
        <v>180</v>
      </c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2"/>
      <c r="AI51" s="47"/>
      <c r="AJ51" s="21" t="s">
        <v>159</v>
      </c>
      <c r="AK51" s="133">
        <f>BB51</f>
        <v>339567</v>
      </c>
      <c r="AL51" s="122"/>
      <c r="AM51" s="122"/>
      <c r="AN51" s="122"/>
      <c r="AO51" s="122"/>
      <c r="AP51" s="122"/>
      <c r="AQ51" s="122"/>
      <c r="AR51" s="122"/>
      <c r="AS51" s="123"/>
      <c r="AT51" s="48"/>
      <c r="AU51" s="49"/>
      <c r="AV51" s="49"/>
      <c r="AW51" s="49"/>
      <c r="AX51" s="49"/>
      <c r="AY51" s="49"/>
      <c r="AZ51" s="49"/>
      <c r="BA51" s="59"/>
      <c r="BB51" s="140">
        <v>339567</v>
      </c>
      <c r="BC51" s="141"/>
      <c r="BD51" s="141"/>
      <c r="BE51" s="141"/>
      <c r="BF51" s="141"/>
      <c r="BG51" s="141"/>
      <c r="BH51" s="141"/>
      <c r="BI51" s="143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69" t="s">
        <v>67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56" t="s">
        <v>68</v>
      </c>
      <c r="S52" s="136"/>
      <c r="T52" s="136"/>
      <c r="U52" s="137"/>
      <c r="V52" s="150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2"/>
      <c r="AI52" s="61"/>
      <c r="AJ52" s="60"/>
      <c r="AK52" s="140"/>
      <c r="AL52" s="141"/>
      <c r="AM52" s="141"/>
      <c r="AN52" s="141"/>
      <c r="AO52" s="141"/>
      <c r="AP52" s="141"/>
      <c r="AQ52" s="141"/>
      <c r="AR52" s="141"/>
      <c r="AS52" s="143"/>
      <c r="AT52" s="140" t="s">
        <v>46</v>
      </c>
      <c r="AU52" s="141"/>
      <c r="AV52" s="141"/>
      <c r="AW52" s="141"/>
      <c r="AX52" s="141"/>
      <c r="AY52" s="141"/>
      <c r="AZ52" s="141"/>
      <c r="BA52" s="143"/>
      <c r="BB52" s="140" t="s">
        <v>46</v>
      </c>
      <c r="BC52" s="141"/>
      <c r="BD52" s="141"/>
      <c r="BE52" s="141"/>
      <c r="BF52" s="141"/>
      <c r="BG52" s="141"/>
      <c r="BH52" s="141"/>
      <c r="BI52" s="143"/>
      <c r="BJ52" s="140" t="s">
        <v>46</v>
      </c>
      <c r="BK52" s="141"/>
      <c r="BL52" s="141"/>
      <c r="BM52" s="141"/>
      <c r="BN52" s="141"/>
      <c r="BO52" s="141"/>
      <c r="BP52" s="141"/>
      <c r="BQ52" s="143"/>
      <c r="BR52" s="16" t="s">
        <v>46</v>
      </c>
      <c r="BS52" s="140"/>
      <c r="BT52" s="141"/>
      <c r="BU52" s="141"/>
      <c r="BV52" s="141"/>
      <c r="BW52" s="141"/>
      <c r="BX52" s="141"/>
      <c r="BY52" s="141"/>
      <c r="BZ52" s="143"/>
      <c r="CA52" s="140"/>
      <c r="CB52" s="141"/>
      <c r="CC52" s="141"/>
      <c r="CD52" s="141"/>
      <c r="CE52" s="141"/>
      <c r="CF52" s="141"/>
      <c r="CG52" s="141"/>
      <c r="CH52" s="142"/>
    </row>
    <row r="53" spans="1:86" ht="12.75">
      <c r="A53" s="172" t="s">
        <v>69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47" t="s">
        <v>70</v>
      </c>
      <c r="S53" s="148"/>
      <c r="T53" s="148"/>
      <c r="U53" s="149"/>
      <c r="V53" s="124" t="s">
        <v>46</v>
      </c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6"/>
      <c r="AI53" s="69"/>
      <c r="AJ53" s="51"/>
      <c r="AK53" s="115"/>
      <c r="AL53" s="116"/>
      <c r="AM53" s="116"/>
      <c r="AN53" s="116"/>
      <c r="AO53" s="116"/>
      <c r="AP53" s="116"/>
      <c r="AQ53" s="116"/>
      <c r="AR53" s="116"/>
      <c r="AS53" s="117"/>
      <c r="AT53" s="115" t="s">
        <v>46</v>
      </c>
      <c r="AU53" s="116"/>
      <c r="AV53" s="116"/>
      <c r="AW53" s="116"/>
      <c r="AX53" s="116"/>
      <c r="AY53" s="116"/>
      <c r="AZ53" s="116"/>
      <c r="BA53" s="117"/>
      <c r="BB53" s="115" t="s">
        <v>46</v>
      </c>
      <c r="BC53" s="116"/>
      <c r="BD53" s="116"/>
      <c r="BE53" s="116"/>
      <c r="BF53" s="116"/>
      <c r="BG53" s="116"/>
      <c r="BH53" s="116"/>
      <c r="BI53" s="117"/>
      <c r="BJ53" s="115" t="s">
        <v>46</v>
      </c>
      <c r="BK53" s="116"/>
      <c r="BL53" s="116"/>
      <c r="BM53" s="116"/>
      <c r="BN53" s="116"/>
      <c r="BO53" s="116"/>
      <c r="BP53" s="116"/>
      <c r="BQ53" s="117"/>
      <c r="BR53" s="58"/>
      <c r="BS53" s="115"/>
      <c r="BT53" s="116"/>
      <c r="BU53" s="116"/>
      <c r="BV53" s="116"/>
      <c r="BW53" s="116"/>
      <c r="BX53" s="116"/>
      <c r="BY53" s="116"/>
      <c r="BZ53" s="117"/>
      <c r="CA53" s="115" t="s">
        <v>46</v>
      </c>
      <c r="CB53" s="116"/>
      <c r="CC53" s="116"/>
      <c r="CD53" s="116"/>
      <c r="CE53" s="116"/>
      <c r="CF53" s="116"/>
      <c r="CG53" s="116"/>
      <c r="CH53" s="161"/>
    </row>
    <row r="54" spans="1:86" ht="12.75">
      <c r="A54" s="169" t="s">
        <v>71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85"/>
      <c r="S54" s="186"/>
      <c r="T54" s="186"/>
      <c r="U54" s="187"/>
      <c r="V54" s="130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4"/>
      <c r="AI54" s="47"/>
      <c r="AJ54" s="21"/>
      <c r="AK54" s="121"/>
      <c r="AL54" s="104"/>
      <c r="AM54" s="104"/>
      <c r="AN54" s="104"/>
      <c r="AO54" s="104"/>
      <c r="AP54" s="104"/>
      <c r="AQ54" s="104"/>
      <c r="AR54" s="104"/>
      <c r="AS54" s="105"/>
      <c r="AT54" s="121"/>
      <c r="AU54" s="104"/>
      <c r="AV54" s="104"/>
      <c r="AW54" s="104"/>
      <c r="AX54" s="104"/>
      <c r="AY54" s="104"/>
      <c r="AZ54" s="104"/>
      <c r="BA54" s="105"/>
      <c r="BB54" s="121"/>
      <c r="BC54" s="104"/>
      <c r="BD54" s="104"/>
      <c r="BE54" s="104"/>
      <c r="BF54" s="104"/>
      <c r="BG54" s="104"/>
      <c r="BH54" s="104"/>
      <c r="BI54" s="105"/>
      <c r="BJ54" s="121"/>
      <c r="BK54" s="104"/>
      <c r="BL54" s="104"/>
      <c r="BM54" s="104"/>
      <c r="BN54" s="104"/>
      <c r="BO54" s="104"/>
      <c r="BP54" s="104"/>
      <c r="BQ54" s="105"/>
      <c r="BR54" s="49" t="s">
        <v>46</v>
      </c>
      <c r="BS54" s="121"/>
      <c r="BT54" s="104"/>
      <c r="BU54" s="104"/>
      <c r="BV54" s="104"/>
      <c r="BW54" s="104"/>
      <c r="BX54" s="104"/>
      <c r="BY54" s="104"/>
      <c r="BZ54" s="105"/>
      <c r="CA54" s="121"/>
      <c r="CB54" s="104"/>
      <c r="CC54" s="104"/>
      <c r="CD54" s="104"/>
      <c r="CE54" s="104"/>
      <c r="CF54" s="104"/>
      <c r="CG54" s="104"/>
      <c r="CH54" s="168"/>
    </row>
    <row r="55" spans="1:86" ht="12.75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56"/>
      <c r="S55" s="136"/>
      <c r="T55" s="136"/>
      <c r="U55" s="137"/>
      <c r="V55" s="150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2"/>
      <c r="AI55" s="61"/>
      <c r="AJ55" s="60"/>
      <c r="AK55" s="140"/>
      <c r="AL55" s="141"/>
      <c r="AM55" s="141"/>
      <c r="AN55" s="141"/>
      <c r="AO55" s="141"/>
      <c r="AP55" s="141"/>
      <c r="AQ55" s="141"/>
      <c r="AR55" s="141"/>
      <c r="AS55" s="143"/>
      <c r="AT55" s="140"/>
      <c r="AU55" s="141"/>
      <c r="AV55" s="141"/>
      <c r="AW55" s="141"/>
      <c r="AX55" s="141"/>
      <c r="AY55" s="141"/>
      <c r="AZ55" s="141"/>
      <c r="BA55" s="143"/>
      <c r="BB55" s="140"/>
      <c r="BC55" s="141"/>
      <c r="BD55" s="141"/>
      <c r="BE55" s="141"/>
      <c r="BF55" s="141"/>
      <c r="BG55" s="141"/>
      <c r="BH55" s="141"/>
      <c r="BI55" s="143"/>
      <c r="BJ55" s="140"/>
      <c r="BK55" s="141"/>
      <c r="BL55" s="141"/>
      <c r="BM55" s="141"/>
      <c r="BN55" s="141"/>
      <c r="BO55" s="141"/>
      <c r="BP55" s="141"/>
      <c r="BQ55" s="143"/>
      <c r="BR55" s="16"/>
      <c r="BS55" s="140"/>
      <c r="BT55" s="141"/>
      <c r="BU55" s="141"/>
      <c r="BV55" s="141"/>
      <c r="BW55" s="141"/>
      <c r="BX55" s="141"/>
      <c r="BY55" s="141"/>
      <c r="BZ55" s="143"/>
      <c r="CA55" s="140"/>
      <c r="CB55" s="141"/>
      <c r="CC55" s="141"/>
      <c r="CD55" s="141"/>
      <c r="CE55" s="141"/>
      <c r="CF55" s="141"/>
      <c r="CG55" s="141"/>
      <c r="CH55" s="142"/>
    </row>
    <row r="56" spans="1:86" ht="12.75">
      <c r="A56" s="265" t="s">
        <v>72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156" t="s">
        <v>73</v>
      </c>
      <c r="S56" s="136"/>
      <c r="T56" s="136"/>
      <c r="U56" s="137"/>
      <c r="V56" s="150" t="s">
        <v>46</v>
      </c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2"/>
      <c r="AI56" s="61"/>
      <c r="AJ56" s="60"/>
      <c r="AK56" s="153">
        <f>AT56+BB56+BJ56+BR56+BS56</f>
        <v>45816476.84</v>
      </c>
      <c r="AL56" s="154"/>
      <c r="AM56" s="154"/>
      <c r="AN56" s="154"/>
      <c r="AO56" s="154"/>
      <c r="AP56" s="154"/>
      <c r="AQ56" s="154"/>
      <c r="AR56" s="154"/>
      <c r="AS56" s="155"/>
      <c r="AT56" s="153">
        <f>AT57+AT75+AT90</f>
        <v>37374399</v>
      </c>
      <c r="AU56" s="154"/>
      <c r="AV56" s="154"/>
      <c r="AW56" s="154"/>
      <c r="AX56" s="154"/>
      <c r="AY56" s="154"/>
      <c r="AZ56" s="154"/>
      <c r="BA56" s="155"/>
      <c r="BB56" s="153">
        <f>BB57+BB73+BB75+BB84+BB87+BB90</f>
        <v>7892077.84</v>
      </c>
      <c r="BC56" s="154"/>
      <c r="BD56" s="154"/>
      <c r="BE56" s="154"/>
      <c r="BF56" s="154"/>
      <c r="BG56" s="154"/>
      <c r="BH56" s="154"/>
      <c r="BI56" s="155"/>
      <c r="BJ56" s="153">
        <f>BJ57+BJ73+BJ75+BJ84+BJ87+BJ90</f>
        <v>0</v>
      </c>
      <c r="BK56" s="154"/>
      <c r="BL56" s="154"/>
      <c r="BM56" s="154"/>
      <c r="BN56" s="154"/>
      <c r="BO56" s="154"/>
      <c r="BP56" s="154"/>
      <c r="BQ56" s="155"/>
      <c r="BR56" s="89">
        <f>BR57+BR73+BR75+BR85+BR87+BR90</f>
        <v>0</v>
      </c>
      <c r="BS56" s="153">
        <f>BS57+BS73+BS75+BS84+BS87+BS90</f>
        <v>550000</v>
      </c>
      <c r="BT56" s="154"/>
      <c r="BU56" s="154"/>
      <c r="BV56" s="154"/>
      <c r="BW56" s="154"/>
      <c r="BX56" s="154"/>
      <c r="BY56" s="154"/>
      <c r="BZ56" s="155"/>
      <c r="CA56" s="140"/>
      <c r="CB56" s="141"/>
      <c r="CC56" s="141"/>
      <c r="CD56" s="141"/>
      <c r="CE56" s="141"/>
      <c r="CF56" s="141"/>
      <c r="CG56" s="141"/>
      <c r="CH56" s="142"/>
    </row>
    <row r="57" spans="1:86" ht="12.75">
      <c r="A57" s="172" t="s">
        <v>74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47" t="s">
        <v>75</v>
      </c>
      <c r="S57" s="148"/>
      <c r="T57" s="148"/>
      <c r="U57" s="149"/>
      <c r="V57" s="124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6"/>
      <c r="AI57" s="69"/>
      <c r="AJ57" s="51"/>
      <c r="AK57" s="92">
        <f>AT57+BB57+BJ57+BR57+BS57</f>
        <v>32675455.12</v>
      </c>
      <c r="AL57" s="93"/>
      <c r="AM57" s="93"/>
      <c r="AN57" s="93"/>
      <c r="AO57" s="93"/>
      <c r="AP57" s="93"/>
      <c r="AQ57" s="93"/>
      <c r="AR57" s="93"/>
      <c r="AS57" s="94"/>
      <c r="AT57" s="92">
        <f>SUM(AT59:BA72)</f>
        <v>32651772</v>
      </c>
      <c r="AU57" s="93"/>
      <c r="AV57" s="93"/>
      <c r="AW57" s="93"/>
      <c r="AX57" s="93"/>
      <c r="AY57" s="93"/>
      <c r="AZ57" s="93"/>
      <c r="BA57" s="94"/>
      <c r="BB57" s="92">
        <f>SUM(BB59:BI72)</f>
        <v>0</v>
      </c>
      <c r="BC57" s="93"/>
      <c r="BD57" s="93"/>
      <c r="BE57" s="93"/>
      <c r="BF57" s="93"/>
      <c r="BG57" s="93"/>
      <c r="BH57" s="93"/>
      <c r="BI57" s="94"/>
      <c r="BJ57" s="92">
        <f>SUM(BJ59:BQ72)</f>
        <v>0</v>
      </c>
      <c r="BK57" s="93"/>
      <c r="BL57" s="93"/>
      <c r="BM57" s="93"/>
      <c r="BN57" s="93"/>
      <c r="BO57" s="93"/>
      <c r="BP57" s="93"/>
      <c r="BQ57" s="94"/>
      <c r="BR57" s="159">
        <f>SUM(BR59:BR72)</f>
        <v>0</v>
      </c>
      <c r="BS57" s="92">
        <f>SUM(BS59:BZ72)</f>
        <v>23683.12</v>
      </c>
      <c r="BT57" s="93"/>
      <c r="BU57" s="93"/>
      <c r="BV57" s="93"/>
      <c r="BW57" s="93"/>
      <c r="BX57" s="93"/>
      <c r="BY57" s="93"/>
      <c r="BZ57" s="94"/>
      <c r="CA57" s="115"/>
      <c r="CB57" s="116"/>
      <c r="CC57" s="116"/>
      <c r="CD57" s="116"/>
      <c r="CE57" s="116"/>
      <c r="CF57" s="116"/>
      <c r="CG57" s="116"/>
      <c r="CH57" s="161"/>
    </row>
    <row r="58" spans="1:86" ht="12.75">
      <c r="A58" s="169" t="s">
        <v>76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85"/>
      <c r="S58" s="186"/>
      <c r="T58" s="186"/>
      <c r="U58" s="187"/>
      <c r="V58" s="130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4"/>
      <c r="AI58" s="47"/>
      <c r="AJ58" s="21"/>
      <c r="AK58" s="95"/>
      <c r="AL58" s="157"/>
      <c r="AM58" s="157"/>
      <c r="AN58" s="157"/>
      <c r="AO58" s="157"/>
      <c r="AP58" s="157"/>
      <c r="AQ58" s="157"/>
      <c r="AR58" s="157"/>
      <c r="AS58" s="158"/>
      <c r="AT58" s="95"/>
      <c r="AU58" s="157"/>
      <c r="AV58" s="157"/>
      <c r="AW58" s="157"/>
      <c r="AX58" s="157"/>
      <c r="AY58" s="157"/>
      <c r="AZ58" s="157"/>
      <c r="BA58" s="158"/>
      <c r="BB58" s="95"/>
      <c r="BC58" s="157"/>
      <c r="BD58" s="157"/>
      <c r="BE58" s="157"/>
      <c r="BF58" s="157"/>
      <c r="BG58" s="157"/>
      <c r="BH58" s="157"/>
      <c r="BI58" s="158"/>
      <c r="BJ58" s="95"/>
      <c r="BK58" s="157"/>
      <c r="BL58" s="157"/>
      <c r="BM58" s="157"/>
      <c r="BN58" s="157"/>
      <c r="BO58" s="157"/>
      <c r="BP58" s="157"/>
      <c r="BQ58" s="158"/>
      <c r="BR58" s="160"/>
      <c r="BS58" s="95"/>
      <c r="BT58" s="157"/>
      <c r="BU58" s="157"/>
      <c r="BV58" s="157"/>
      <c r="BW58" s="157"/>
      <c r="BX58" s="157"/>
      <c r="BY58" s="157"/>
      <c r="BZ58" s="158"/>
      <c r="CA58" s="121"/>
      <c r="CB58" s="104"/>
      <c r="CC58" s="104"/>
      <c r="CD58" s="104"/>
      <c r="CE58" s="104"/>
      <c r="CF58" s="104"/>
      <c r="CG58" s="104"/>
      <c r="CH58" s="168"/>
    </row>
    <row r="59" spans="1:86" ht="12.75">
      <c r="A59" s="258" t="s">
        <v>77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60"/>
      <c r="R59" s="261" t="s">
        <v>78</v>
      </c>
      <c r="S59" s="262"/>
      <c r="T59" s="262"/>
      <c r="U59" s="262"/>
      <c r="V59" s="263">
        <v>111</v>
      </c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190">
        <v>211</v>
      </c>
      <c r="AJ59" s="190">
        <v>20220145310</v>
      </c>
      <c r="AK59" s="264">
        <f>SUM(AT59:BZ60)</f>
        <v>18484603</v>
      </c>
      <c r="AL59" s="264"/>
      <c r="AM59" s="264"/>
      <c r="AN59" s="264"/>
      <c r="AO59" s="264"/>
      <c r="AP59" s="264"/>
      <c r="AQ59" s="264"/>
      <c r="AR59" s="264"/>
      <c r="AS59" s="264"/>
      <c r="AT59" s="256">
        <v>18484603</v>
      </c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188"/>
      <c r="BS59" s="256">
        <v>0</v>
      </c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6"/>
      <c r="CH59" s="257"/>
    </row>
    <row r="60" spans="1:86" ht="12.75">
      <c r="A60" s="191" t="s">
        <v>79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261"/>
      <c r="S60" s="262"/>
      <c r="T60" s="262"/>
      <c r="U60" s="262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107"/>
      <c r="AJ60" s="107"/>
      <c r="AK60" s="264"/>
      <c r="AL60" s="264"/>
      <c r="AM60" s="264"/>
      <c r="AN60" s="264"/>
      <c r="AO60" s="264"/>
      <c r="AP60" s="264"/>
      <c r="AQ60" s="264"/>
      <c r="AR60" s="264"/>
      <c r="AS60" s="264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189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7"/>
    </row>
    <row r="61" spans="1:86" ht="12.75">
      <c r="A61" s="138" t="s">
        <v>79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4"/>
      <c r="R61" s="156" t="s">
        <v>78</v>
      </c>
      <c r="S61" s="136"/>
      <c r="T61" s="136"/>
      <c r="U61" s="137"/>
      <c r="V61" s="150">
        <v>111</v>
      </c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2"/>
      <c r="AI61" s="47">
        <v>211</v>
      </c>
      <c r="AJ61" s="47">
        <v>20220625000</v>
      </c>
      <c r="AK61" s="153">
        <f aca="true" t="shared" si="2" ref="AK61:AK72">SUM(AT61:BZ61)</f>
        <v>5555917</v>
      </c>
      <c r="AL61" s="154"/>
      <c r="AM61" s="154"/>
      <c r="AN61" s="154"/>
      <c r="AO61" s="154"/>
      <c r="AP61" s="154"/>
      <c r="AQ61" s="154"/>
      <c r="AR61" s="154"/>
      <c r="AS61" s="155"/>
      <c r="AT61" s="140">
        <v>5555917</v>
      </c>
      <c r="AU61" s="141"/>
      <c r="AV61" s="141"/>
      <c r="AW61" s="141"/>
      <c r="AX61" s="141"/>
      <c r="AY61" s="141"/>
      <c r="AZ61" s="141"/>
      <c r="BA61" s="143"/>
      <c r="BB61" s="140"/>
      <c r="BC61" s="141"/>
      <c r="BD61" s="141"/>
      <c r="BE61" s="141"/>
      <c r="BF61" s="141"/>
      <c r="BG61" s="141"/>
      <c r="BH61" s="141"/>
      <c r="BI61" s="143"/>
      <c r="BJ61" s="140"/>
      <c r="BK61" s="141"/>
      <c r="BL61" s="141"/>
      <c r="BM61" s="141"/>
      <c r="BN61" s="141"/>
      <c r="BO61" s="141"/>
      <c r="BP61" s="141"/>
      <c r="BQ61" s="143"/>
      <c r="BR61" s="16"/>
      <c r="BS61" s="140">
        <v>0</v>
      </c>
      <c r="BT61" s="141"/>
      <c r="BU61" s="141"/>
      <c r="BV61" s="141"/>
      <c r="BW61" s="141"/>
      <c r="BX61" s="141"/>
      <c r="BY61" s="141"/>
      <c r="BZ61" s="143"/>
      <c r="CA61" s="140"/>
      <c r="CB61" s="141"/>
      <c r="CC61" s="141"/>
      <c r="CD61" s="141"/>
      <c r="CE61" s="141"/>
      <c r="CF61" s="141"/>
      <c r="CG61" s="141"/>
      <c r="CH61" s="142"/>
    </row>
    <row r="62" spans="1:86" ht="12.75">
      <c r="A62" s="138" t="s">
        <v>79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56" t="s">
        <v>78</v>
      </c>
      <c r="S62" s="136"/>
      <c r="T62" s="136"/>
      <c r="U62" s="137"/>
      <c r="V62" s="150">
        <v>111</v>
      </c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47">
        <v>211</v>
      </c>
      <c r="AJ62" s="47">
        <v>10220145310</v>
      </c>
      <c r="AK62" s="153">
        <f t="shared" si="2"/>
        <v>760967</v>
      </c>
      <c r="AL62" s="154"/>
      <c r="AM62" s="154"/>
      <c r="AN62" s="154"/>
      <c r="AO62" s="154"/>
      <c r="AP62" s="154"/>
      <c r="AQ62" s="154"/>
      <c r="AR62" s="154"/>
      <c r="AS62" s="155"/>
      <c r="AT62" s="140">
        <v>760967</v>
      </c>
      <c r="AU62" s="141"/>
      <c r="AV62" s="141"/>
      <c r="AW62" s="141"/>
      <c r="AX62" s="141"/>
      <c r="AY62" s="141"/>
      <c r="AZ62" s="141"/>
      <c r="BA62" s="143"/>
      <c r="BB62" s="140"/>
      <c r="BC62" s="141"/>
      <c r="BD62" s="141"/>
      <c r="BE62" s="141"/>
      <c r="BF62" s="141"/>
      <c r="BG62" s="141"/>
      <c r="BH62" s="141"/>
      <c r="BI62" s="143"/>
      <c r="BJ62" s="140"/>
      <c r="BK62" s="141"/>
      <c r="BL62" s="141"/>
      <c r="BM62" s="141"/>
      <c r="BN62" s="141"/>
      <c r="BO62" s="141"/>
      <c r="BP62" s="141"/>
      <c r="BQ62" s="143"/>
      <c r="BR62" s="16"/>
      <c r="BS62" s="140">
        <v>0</v>
      </c>
      <c r="BT62" s="141"/>
      <c r="BU62" s="141"/>
      <c r="BV62" s="141"/>
      <c r="BW62" s="141"/>
      <c r="BX62" s="141"/>
      <c r="BY62" s="141"/>
      <c r="BZ62" s="143"/>
      <c r="CA62" s="140"/>
      <c r="CB62" s="141"/>
      <c r="CC62" s="141"/>
      <c r="CD62" s="141"/>
      <c r="CE62" s="141"/>
      <c r="CF62" s="141"/>
      <c r="CG62" s="141"/>
      <c r="CH62" s="142"/>
    </row>
    <row r="63" spans="1:86" ht="12.75">
      <c r="A63" s="138" t="s">
        <v>79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56" t="s">
        <v>78</v>
      </c>
      <c r="S63" s="136"/>
      <c r="T63" s="136"/>
      <c r="U63" s="137"/>
      <c r="V63" s="150">
        <v>111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47">
        <v>211</v>
      </c>
      <c r="AJ63" s="47">
        <v>10210325000</v>
      </c>
      <c r="AK63" s="153">
        <f t="shared" si="2"/>
        <v>38916</v>
      </c>
      <c r="AL63" s="154"/>
      <c r="AM63" s="154"/>
      <c r="AN63" s="154"/>
      <c r="AO63" s="154"/>
      <c r="AP63" s="154"/>
      <c r="AQ63" s="154"/>
      <c r="AR63" s="154"/>
      <c r="AS63" s="155"/>
      <c r="AT63" s="140">
        <v>38916</v>
      </c>
      <c r="AU63" s="141"/>
      <c r="AV63" s="141"/>
      <c r="AW63" s="141"/>
      <c r="AX63" s="141"/>
      <c r="AY63" s="141"/>
      <c r="AZ63" s="141"/>
      <c r="BA63" s="143"/>
      <c r="BB63" s="140"/>
      <c r="BC63" s="141"/>
      <c r="BD63" s="141"/>
      <c r="BE63" s="141"/>
      <c r="BF63" s="141"/>
      <c r="BG63" s="141"/>
      <c r="BH63" s="141"/>
      <c r="BI63" s="143"/>
      <c r="BJ63" s="140"/>
      <c r="BK63" s="141"/>
      <c r="BL63" s="141"/>
      <c r="BM63" s="141"/>
      <c r="BN63" s="141"/>
      <c r="BO63" s="141"/>
      <c r="BP63" s="141"/>
      <c r="BQ63" s="143"/>
      <c r="BR63" s="16"/>
      <c r="BS63" s="140">
        <v>0</v>
      </c>
      <c r="BT63" s="141"/>
      <c r="BU63" s="141"/>
      <c r="BV63" s="141"/>
      <c r="BW63" s="141"/>
      <c r="BX63" s="141"/>
      <c r="BY63" s="141"/>
      <c r="BZ63" s="143"/>
      <c r="CA63" s="140"/>
      <c r="CB63" s="141"/>
      <c r="CC63" s="141"/>
      <c r="CD63" s="141"/>
      <c r="CE63" s="141"/>
      <c r="CF63" s="141"/>
      <c r="CG63" s="141"/>
      <c r="CH63" s="142"/>
    </row>
    <row r="64" spans="1:86" ht="12.75">
      <c r="A64" s="138" t="s">
        <v>79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56" t="s">
        <v>78</v>
      </c>
      <c r="S64" s="136"/>
      <c r="T64" s="136"/>
      <c r="U64" s="137"/>
      <c r="V64" s="150">
        <v>111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  <c r="AI64" s="47">
        <v>266</v>
      </c>
      <c r="AJ64" s="47">
        <v>20220145310</v>
      </c>
      <c r="AK64" s="153">
        <f t="shared" si="2"/>
        <v>120000</v>
      </c>
      <c r="AL64" s="154"/>
      <c r="AM64" s="154"/>
      <c r="AN64" s="154"/>
      <c r="AO64" s="154"/>
      <c r="AP64" s="154"/>
      <c r="AQ64" s="154"/>
      <c r="AR64" s="154"/>
      <c r="AS64" s="155"/>
      <c r="AT64" s="140">
        <v>120000</v>
      </c>
      <c r="AU64" s="141"/>
      <c r="AV64" s="141"/>
      <c r="AW64" s="141"/>
      <c r="AX64" s="141"/>
      <c r="AY64" s="141"/>
      <c r="AZ64" s="141"/>
      <c r="BA64" s="143"/>
      <c r="BB64" s="140"/>
      <c r="BC64" s="141"/>
      <c r="BD64" s="141"/>
      <c r="BE64" s="141"/>
      <c r="BF64" s="141"/>
      <c r="BG64" s="141"/>
      <c r="BH64" s="141"/>
      <c r="BI64" s="143"/>
      <c r="BJ64" s="140"/>
      <c r="BK64" s="141"/>
      <c r="BL64" s="141"/>
      <c r="BM64" s="141"/>
      <c r="BN64" s="141"/>
      <c r="BO64" s="141"/>
      <c r="BP64" s="141"/>
      <c r="BQ64" s="143"/>
      <c r="BR64" s="16"/>
      <c r="BS64" s="140">
        <v>0</v>
      </c>
      <c r="BT64" s="141"/>
      <c r="BU64" s="141"/>
      <c r="BV64" s="141"/>
      <c r="BW64" s="141"/>
      <c r="BX64" s="141"/>
      <c r="BY64" s="141"/>
      <c r="BZ64" s="143"/>
      <c r="CA64" s="140"/>
      <c r="CB64" s="141"/>
      <c r="CC64" s="141"/>
      <c r="CD64" s="141"/>
      <c r="CE64" s="141"/>
      <c r="CF64" s="141"/>
      <c r="CG64" s="141"/>
      <c r="CH64" s="142"/>
    </row>
    <row r="65" spans="1:86" ht="12.75">
      <c r="A65" s="138" t="s">
        <v>79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56" t="s">
        <v>78</v>
      </c>
      <c r="S65" s="136"/>
      <c r="T65" s="136"/>
      <c r="U65" s="137"/>
      <c r="V65" s="150">
        <v>111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47">
        <v>266</v>
      </c>
      <c r="AJ65" s="47">
        <v>20220625000</v>
      </c>
      <c r="AK65" s="153">
        <f t="shared" si="2"/>
        <v>35000</v>
      </c>
      <c r="AL65" s="154"/>
      <c r="AM65" s="154"/>
      <c r="AN65" s="154"/>
      <c r="AO65" s="154"/>
      <c r="AP65" s="154"/>
      <c r="AQ65" s="154"/>
      <c r="AR65" s="154"/>
      <c r="AS65" s="155"/>
      <c r="AT65" s="140">
        <v>35000</v>
      </c>
      <c r="AU65" s="141"/>
      <c r="AV65" s="141"/>
      <c r="AW65" s="141"/>
      <c r="AX65" s="141"/>
      <c r="AY65" s="141"/>
      <c r="AZ65" s="141"/>
      <c r="BA65" s="143"/>
      <c r="BB65" s="140"/>
      <c r="BC65" s="141"/>
      <c r="BD65" s="141"/>
      <c r="BE65" s="141"/>
      <c r="BF65" s="141"/>
      <c r="BG65" s="141"/>
      <c r="BH65" s="141"/>
      <c r="BI65" s="143"/>
      <c r="BJ65" s="140"/>
      <c r="BK65" s="141"/>
      <c r="BL65" s="141"/>
      <c r="BM65" s="141"/>
      <c r="BN65" s="141"/>
      <c r="BO65" s="141"/>
      <c r="BP65" s="141"/>
      <c r="BQ65" s="143"/>
      <c r="BR65" s="16"/>
      <c r="BS65" s="140">
        <v>0</v>
      </c>
      <c r="BT65" s="141"/>
      <c r="BU65" s="141"/>
      <c r="BV65" s="141"/>
      <c r="BW65" s="141"/>
      <c r="BX65" s="141"/>
      <c r="BY65" s="141"/>
      <c r="BZ65" s="143"/>
      <c r="CA65" s="140"/>
      <c r="CB65" s="141"/>
      <c r="CC65" s="141"/>
      <c r="CD65" s="141"/>
      <c r="CE65" s="141"/>
      <c r="CF65" s="141"/>
      <c r="CG65" s="141"/>
      <c r="CH65" s="142"/>
    </row>
    <row r="66" spans="1:86" ht="12.75">
      <c r="A66" s="138" t="s">
        <v>79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56" t="s">
        <v>78</v>
      </c>
      <c r="S66" s="136"/>
      <c r="T66" s="136"/>
      <c r="U66" s="137"/>
      <c r="V66" s="150">
        <v>111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2"/>
      <c r="AI66" s="47">
        <v>266</v>
      </c>
      <c r="AJ66" s="47">
        <v>10220145310</v>
      </c>
      <c r="AK66" s="153">
        <f>SUM(AT66:BZ66)</f>
        <v>2000</v>
      </c>
      <c r="AL66" s="154"/>
      <c r="AM66" s="154"/>
      <c r="AN66" s="154"/>
      <c r="AO66" s="154"/>
      <c r="AP66" s="154"/>
      <c r="AQ66" s="154"/>
      <c r="AR66" s="154"/>
      <c r="AS66" s="155"/>
      <c r="AT66" s="140">
        <v>2000</v>
      </c>
      <c r="AU66" s="141"/>
      <c r="AV66" s="141"/>
      <c r="AW66" s="141"/>
      <c r="AX66" s="141"/>
      <c r="AY66" s="141"/>
      <c r="AZ66" s="141"/>
      <c r="BA66" s="143"/>
      <c r="BB66" s="140"/>
      <c r="BC66" s="141"/>
      <c r="BD66" s="141"/>
      <c r="BE66" s="141"/>
      <c r="BF66" s="141"/>
      <c r="BG66" s="141"/>
      <c r="BH66" s="141"/>
      <c r="BI66" s="143"/>
      <c r="BJ66" s="140"/>
      <c r="BK66" s="141"/>
      <c r="BL66" s="141"/>
      <c r="BM66" s="141"/>
      <c r="BN66" s="141"/>
      <c r="BO66" s="141"/>
      <c r="BP66" s="141"/>
      <c r="BQ66" s="143"/>
      <c r="BR66" s="16"/>
      <c r="BS66" s="140">
        <v>0</v>
      </c>
      <c r="BT66" s="141"/>
      <c r="BU66" s="141"/>
      <c r="BV66" s="141"/>
      <c r="BW66" s="141"/>
      <c r="BX66" s="141"/>
      <c r="BY66" s="141"/>
      <c r="BZ66" s="143"/>
      <c r="CA66" s="140"/>
      <c r="CB66" s="141"/>
      <c r="CC66" s="141"/>
      <c r="CD66" s="141"/>
      <c r="CE66" s="141"/>
      <c r="CF66" s="141"/>
      <c r="CG66" s="141"/>
      <c r="CH66" s="142"/>
    </row>
    <row r="67" spans="1:86" ht="12.75">
      <c r="A67" s="138" t="s">
        <v>79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4"/>
      <c r="R67" s="156" t="s">
        <v>78</v>
      </c>
      <c r="S67" s="136"/>
      <c r="T67" s="136"/>
      <c r="U67" s="137"/>
      <c r="V67" s="150">
        <v>111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47">
        <v>211</v>
      </c>
      <c r="AJ67" s="47">
        <v>0</v>
      </c>
      <c r="AK67" s="153">
        <f>SUM(AT67:BZ67)</f>
        <v>18189.8</v>
      </c>
      <c r="AL67" s="154"/>
      <c r="AM67" s="154"/>
      <c r="AN67" s="154"/>
      <c r="AO67" s="154"/>
      <c r="AP67" s="154"/>
      <c r="AQ67" s="154"/>
      <c r="AR67" s="154"/>
      <c r="AS67" s="155"/>
      <c r="AT67" s="140"/>
      <c r="AU67" s="141"/>
      <c r="AV67" s="141"/>
      <c r="AW67" s="141"/>
      <c r="AX67" s="141"/>
      <c r="AY67" s="141"/>
      <c r="AZ67" s="141"/>
      <c r="BA67" s="143"/>
      <c r="BB67" s="140"/>
      <c r="BC67" s="141"/>
      <c r="BD67" s="141"/>
      <c r="BE67" s="141"/>
      <c r="BF67" s="141"/>
      <c r="BG67" s="141"/>
      <c r="BH67" s="141"/>
      <c r="BI67" s="143"/>
      <c r="BJ67" s="140"/>
      <c r="BK67" s="141"/>
      <c r="BL67" s="141"/>
      <c r="BM67" s="141"/>
      <c r="BN67" s="141"/>
      <c r="BO67" s="141"/>
      <c r="BP67" s="141"/>
      <c r="BQ67" s="143"/>
      <c r="BR67" s="16"/>
      <c r="BS67" s="140">
        <v>18189.8</v>
      </c>
      <c r="BT67" s="141"/>
      <c r="BU67" s="141"/>
      <c r="BV67" s="141"/>
      <c r="BW67" s="141"/>
      <c r="BX67" s="141"/>
      <c r="BY67" s="141"/>
      <c r="BZ67" s="143"/>
      <c r="CA67" s="140"/>
      <c r="CB67" s="141"/>
      <c r="CC67" s="141"/>
      <c r="CD67" s="141"/>
      <c r="CE67" s="141"/>
      <c r="CF67" s="141"/>
      <c r="CG67" s="141"/>
      <c r="CH67" s="142"/>
    </row>
    <row r="68" spans="1:86" ht="23.25" customHeight="1">
      <c r="A68" s="144" t="s">
        <v>80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6"/>
      <c r="R68" s="156" t="s">
        <v>78</v>
      </c>
      <c r="S68" s="136"/>
      <c r="T68" s="136"/>
      <c r="U68" s="137"/>
      <c r="V68" s="150">
        <v>119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47">
        <v>213</v>
      </c>
      <c r="AJ68" s="47">
        <v>20220145310</v>
      </c>
      <c r="AK68" s="153">
        <f t="shared" si="2"/>
        <v>5618647</v>
      </c>
      <c r="AL68" s="154"/>
      <c r="AM68" s="154"/>
      <c r="AN68" s="154"/>
      <c r="AO68" s="154"/>
      <c r="AP68" s="154"/>
      <c r="AQ68" s="154"/>
      <c r="AR68" s="154"/>
      <c r="AS68" s="155"/>
      <c r="AT68" s="140">
        <v>5618647</v>
      </c>
      <c r="AU68" s="141"/>
      <c r="AV68" s="141"/>
      <c r="AW68" s="141"/>
      <c r="AX68" s="141"/>
      <c r="AY68" s="141"/>
      <c r="AZ68" s="141"/>
      <c r="BA68" s="143"/>
      <c r="BB68" s="140"/>
      <c r="BC68" s="141"/>
      <c r="BD68" s="141"/>
      <c r="BE68" s="141"/>
      <c r="BF68" s="141"/>
      <c r="BG68" s="141"/>
      <c r="BH68" s="141"/>
      <c r="BI68" s="143"/>
      <c r="BJ68" s="140"/>
      <c r="BK68" s="141"/>
      <c r="BL68" s="141"/>
      <c r="BM68" s="141"/>
      <c r="BN68" s="141"/>
      <c r="BO68" s="141"/>
      <c r="BP68" s="141"/>
      <c r="BQ68" s="143"/>
      <c r="BR68" s="16"/>
      <c r="BS68" s="140">
        <v>0</v>
      </c>
      <c r="BT68" s="141"/>
      <c r="BU68" s="141"/>
      <c r="BV68" s="141"/>
      <c r="BW68" s="141"/>
      <c r="BX68" s="141"/>
      <c r="BY68" s="141"/>
      <c r="BZ68" s="143"/>
      <c r="CA68" s="140"/>
      <c r="CB68" s="141"/>
      <c r="CC68" s="141"/>
      <c r="CD68" s="141"/>
      <c r="CE68" s="141"/>
      <c r="CF68" s="141"/>
      <c r="CG68" s="141"/>
      <c r="CH68" s="142"/>
    </row>
    <row r="69" spans="1:86" ht="24" customHeight="1">
      <c r="A69" s="144" t="s">
        <v>80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6"/>
      <c r="R69" s="156" t="s">
        <v>78</v>
      </c>
      <c r="S69" s="136"/>
      <c r="T69" s="136"/>
      <c r="U69" s="137"/>
      <c r="V69" s="150">
        <v>119</v>
      </c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2"/>
      <c r="AI69" s="47">
        <v>213</v>
      </c>
      <c r="AJ69" s="47">
        <v>20220625000</v>
      </c>
      <c r="AK69" s="153">
        <f t="shared" si="2"/>
        <v>1793553</v>
      </c>
      <c r="AL69" s="154"/>
      <c r="AM69" s="154"/>
      <c r="AN69" s="154"/>
      <c r="AO69" s="154"/>
      <c r="AP69" s="154"/>
      <c r="AQ69" s="154"/>
      <c r="AR69" s="154"/>
      <c r="AS69" s="155"/>
      <c r="AT69" s="140">
        <v>1793553</v>
      </c>
      <c r="AU69" s="141"/>
      <c r="AV69" s="141"/>
      <c r="AW69" s="141"/>
      <c r="AX69" s="141"/>
      <c r="AY69" s="141"/>
      <c r="AZ69" s="141"/>
      <c r="BA69" s="143"/>
      <c r="BB69" s="140"/>
      <c r="BC69" s="141"/>
      <c r="BD69" s="141"/>
      <c r="BE69" s="141"/>
      <c r="BF69" s="141"/>
      <c r="BG69" s="141"/>
      <c r="BH69" s="141"/>
      <c r="BI69" s="143"/>
      <c r="BJ69" s="140"/>
      <c r="BK69" s="141"/>
      <c r="BL69" s="141"/>
      <c r="BM69" s="141"/>
      <c r="BN69" s="141"/>
      <c r="BO69" s="141"/>
      <c r="BP69" s="141"/>
      <c r="BQ69" s="143"/>
      <c r="BR69" s="16"/>
      <c r="BS69" s="140"/>
      <c r="BT69" s="141"/>
      <c r="BU69" s="141"/>
      <c r="BV69" s="141"/>
      <c r="BW69" s="141"/>
      <c r="BX69" s="141"/>
      <c r="BY69" s="141"/>
      <c r="BZ69" s="143"/>
      <c r="CA69" s="140"/>
      <c r="CB69" s="141"/>
      <c r="CC69" s="141"/>
      <c r="CD69" s="141"/>
      <c r="CE69" s="141"/>
      <c r="CF69" s="141"/>
      <c r="CG69" s="141"/>
      <c r="CH69" s="142"/>
    </row>
    <row r="70" spans="1:86" ht="23.25" customHeight="1">
      <c r="A70" s="144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6"/>
      <c r="R70" s="156" t="s">
        <v>78</v>
      </c>
      <c r="S70" s="136"/>
      <c r="T70" s="136"/>
      <c r="U70" s="137"/>
      <c r="V70" s="150">
        <v>119</v>
      </c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2"/>
      <c r="AI70" s="47">
        <v>213</v>
      </c>
      <c r="AJ70" s="47">
        <v>10220145310</v>
      </c>
      <c r="AK70" s="153">
        <f t="shared" si="2"/>
        <v>230416</v>
      </c>
      <c r="AL70" s="154"/>
      <c r="AM70" s="154"/>
      <c r="AN70" s="154"/>
      <c r="AO70" s="154"/>
      <c r="AP70" s="154"/>
      <c r="AQ70" s="154"/>
      <c r="AR70" s="154"/>
      <c r="AS70" s="155"/>
      <c r="AT70" s="140">
        <v>230416</v>
      </c>
      <c r="AU70" s="141"/>
      <c r="AV70" s="141"/>
      <c r="AW70" s="141"/>
      <c r="AX70" s="141"/>
      <c r="AY70" s="141"/>
      <c r="AZ70" s="141"/>
      <c r="BA70" s="143"/>
      <c r="BB70" s="140"/>
      <c r="BC70" s="141"/>
      <c r="BD70" s="141"/>
      <c r="BE70" s="141"/>
      <c r="BF70" s="141"/>
      <c r="BG70" s="141"/>
      <c r="BH70" s="141"/>
      <c r="BI70" s="143"/>
      <c r="BJ70" s="140"/>
      <c r="BK70" s="141"/>
      <c r="BL70" s="141"/>
      <c r="BM70" s="141"/>
      <c r="BN70" s="141"/>
      <c r="BO70" s="141"/>
      <c r="BP70" s="141"/>
      <c r="BQ70" s="143"/>
      <c r="BR70" s="16"/>
      <c r="BS70" s="140"/>
      <c r="BT70" s="141"/>
      <c r="BU70" s="141"/>
      <c r="BV70" s="141"/>
      <c r="BW70" s="141"/>
      <c r="BX70" s="141"/>
      <c r="BY70" s="141"/>
      <c r="BZ70" s="143"/>
      <c r="CA70" s="140"/>
      <c r="CB70" s="141"/>
      <c r="CC70" s="141"/>
      <c r="CD70" s="141"/>
      <c r="CE70" s="141"/>
      <c r="CF70" s="141"/>
      <c r="CG70" s="141"/>
      <c r="CH70" s="142"/>
    </row>
    <row r="71" spans="1:86" ht="23.25" customHeight="1">
      <c r="A71" s="144" t="s">
        <v>80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6"/>
      <c r="R71" s="156" t="s">
        <v>78</v>
      </c>
      <c r="S71" s="136"/>
      <c r="T71" s="136"/>
      <c r="U71" s="137"/>
      <c r="V71" s="150">
        <v>119</v>
      </c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47">
        <v>213</v>
      </c>
      <c r="AJ71" s="47">
        <v>0</v>
      </c>
      <c r="AK71" s="153">
        <f>SUM(AT71:BZ71)</f>
        <v>5493.32</v>
      </c>
      <c r="AL71" s="154"/>
      <c r="AM71" s="154"/>
      <c r="AN71" s="154"/>
      <c r="AO71" s="154"/>
      <c r="AP71" s="154"/>
      <c r="AQ71" s="154"/>
      <c r="AR71" s="154"/>
      <c r="AS71" s="155"/>
      <c r="AT71" s="140"/>
      <c r="AU71" s="141"/>
      <c r="AV71" s="141"/>
      <c r="AW71" s="141"/>
      <c r="AX71" s="141"/>
      <c r="AY71" s="141"/>
      <c r="AZ71" s="141"/>
      <c r="BA71" s="143"/>
      <c r="BB71" s="140"/>
      <c r="BC71" s="141"/>
      <c r="BD71" s="141"/>
      <c r="BE71" s="141"/>
      <c r="BF71" s="141"/>
      <c r="BG71" s="141"/>
      <c r="BH71" s="141"/>
      <c r="BI71" s="143"/>
      <c r="BJ71" s="140"/>
      <c r="BK71" s="141"/>
      <c r="BL71" s="141"/>
      <c r="BM71" s="141"/>
      <c r="BN71" s="141"/>
      <c r="BO71" s="141"/>
      <c r="BP71" s="141"/>
      <c r="BQ71" s="143"/>
      <c r="BR71" s="16"/>
      <c r="BS71" s="140">
        <v>5493.32</v>
      </c>
      <c r="BT71" s="141"/>
      <c r="BU71" s="141"/>
      <c r="BV71" s="141"/>
      <c r="BW71" s="141"/>
      <c r="BX71" s="141"/>
      <c r="BY71" s="141"/>
      <c r="BZ71" s="143"/>
      <c r="CA71" s="140"/>
      <c r="CB71" s="141"/>
      <c r="CC71" s="141"/>
      <c r="CD71" s="141"/>
      <c r="CE71" s="141"/>
      <c r="CF71" s="141"/>
      <c r="CG71" s="141"/>
      <c r="CH71" s="142"/>
    </row>
    <row r="72" spans="1:86" ht="28.5" customHeight="1">
      <c r="A72" s="144" t="s">
        <v>81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6"/>
      <c r="R72" s="156" t="s">
        <v>78</v>
      </c>
      <c r="S72" s="136"/>
      <c r="T72" s="136"/>
      <c r="U72" s="137"/>
      <c r="V72" s="150">
        <v>119</v>
      </c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2"/>
      <c r="AI72" s="61">
        <v>213</v>
      </c>
      <c r="AJ72" s="61">
        <v>10210325000</v>
      </c>
      <c r="AK72" s="153">
        <f t="shared" si="2"/>
        <v>11753</v>
      </c>
      <c r="AL72" s="154"/>
      <c r="AM72" s="154"/>
      <c r="AN72" s="154"/>
      <c r="AO72" s="154"/>
      <c r="AP72" s="154"/>
      <c r="AQ72" s="154"/>
      <c r="AR72" s="154"/>
      <c r="AS72" s="155"/>
      <c r="AT72" s="140">
        <v>11753</v>
      </c>
      <c r="AU72" s="141"/>
      <c r="AV72" s="141"/>
      <c r="AW72" s="141"/>
      <c r="AX72" s="141"/>
      <c r="AY72" s="141"/>
      <c r="AZ72" s="141"/>
      <c r="BA72" s="143"/>
      <c r="BB72" s="140"/>
      <c r="BC72" s="141"/>
      <c r="BD72" s="141"/>
      <c r="BE72" s="141"/>
      <c r="BF72" s="141"/>
      <c r="BG72" s="141"/>
      <c r="BH72" s="141"/>
      <c r="BI72" s="143"/>
      <c r="BJ72" s="140"/>
      <c r="BK72" s="141"/>
      <c r="BL72" s="141"/>
      <c r="BM72" s="141"/>
      <c r="BN72" s="141"/>
      <c r="BO72" s="141"/>
      <c r="BP72" s="141"/>
      <c r="BQ72" s="143"/>
      <c r="BR72" s="70"/>
      <c r="BS72" s="140">
        <v>0</v>
      </c>
      <c r="BT72" s="141"/>
      <c r="BU72" s="141"/>
      <c r="BV72" s="141"/>
      <c r="BW72" s="141"/>
      <c r="BX72" s="141"/>
      <c r="BY72" s="141"/>
      <c r="BZ72" s="143"/>
      <c r="CA72" s="140"/>
      <c r="CB72" s="141"/>
      <c r="CC72" s="141"/>
      <c r="CD72" s="141"/>
      <c r="CE72" s="141"/>
      <c r="CF72" s="141"/>
      <c r="CG72" s="141"/>
      <c r="CH72" s="142"/>
    </row>
    <row r="73" spans="1:86" ht="12.75">
      <c r="A73" s="172" t="s">
        <v>82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4"/>
      <c r="R73" s="147" t="s">
        <v>83</v>
      </c>
      <c r="S73" s="148"/>
      <c r="T73" s="148"/>
      <c r="U73" s="149"/>
      <c r="V73" s="124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6"/>
      <c r="AI73" s="69"/>
      <c r="AJ73" s="51"/>
      <c r="AK73" s="250"/>
      <c r="AL73" s="251"/>
      <c r="AM73" s="251"/>
      <c r="AN73" s="251"/>
      <c r="AO73" s="251"/>
      <c r="AP73" s="251"/>
      <c r="AQ73" s="251"/>
      <c r="AR73" s="251"/>
      <c r="AS73" s="252"/>
      <c r="AT73" s="115"/>
      <c r="AU73" s="116"/>
      <c r="AV73" s="116"/>
      <c r="AW73" s="116"/>
      <c r="AX73" s="116"/>
      <c r="AY73" s="116"/>
      <c r="AZ73" s="116"/>
      <c r="BA73" s="117"/>
      <c r="BB73" s="115"/>
      <c r="BC73" s="116"/>
      <c r="BD73" s="116"/>
      <c r="BE73" s="116"/>
      <c r="BF73" s="116"/>
      <c r="BG73" s="116"/>
      <c r="BH73" s="116"/>
      <c r="BI73" s="117"/>
      <c r="BJ73" s="115"/>
      <c r="BK73" s="116"/>
      <c r="BL73" s="116"/>
      <c r="BM73" s="116"/>
      <c r="BN73" s="116"/>
      <c r="BO73" s="116"/>
      <c r="BP73" s="116"/>
      <c r="BQ73" s="117"/>
      <c r="BR73" s="188"/>
      <c r="BS73" s="115">
        <v>0</v>
      </c>
      <c r="BT73" s="116"/>
      <c r="BU73" s="116"/>
      <c r="BV73" s="116"/>
      <c r="BW73" s="116"/>
      <c r="BX73" s="116"/>
      <c r="BY73" s="116"/>
      <c r="BZ73" s="117"/>
      <c r="CA73" s="115"/>
      <c r="CB73" s="116"/>
      <c r="CC73" s="116"/>
      <c r="CD73" s="116"/>
      <c r="CE73" s="116"/>
      <c r="CF73" s="116"/>
      <c r="CG73" s="116"/>
      <c r="CH73" s="161"/>
    </row>
    <row r="74" spans="1:86" ht="12.75">
      <c r="A74" s="169" t="s">
        <v>84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1"/>
      <c r="R74" s="185"/>
      <c r="S74" s="186"/>
      <c r="T74" s="186"/>
      <c r="U74" s="187"/>
      <c r="V74" s="130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4"/>
      <c r="AI74" s="47"/>
      <c r="AJ74" s="21"/>
      <c r="AK74" s="253"/>
      <c r="AL74" s="254"/>
      <c r="AM74" s="254"/>
      <c r="AN74" s="254"/>
      <c r="AO74" s="254"/>
      <c r="AP74" s="254"/>
      <c r="AQ74" s="254"/>
      <c r="AR74" s="254"/>
      <c r="AS74" s="255"/>
      <c r="AT74" s="121"/>
      <c r="AU74" s="104"/>
      <c r="AV74" s="104"/>
      <c r="AW74" s="104"/>
      <c r="AX74" s="104"/>
      <c r="AY74" s="104"/>
      <c r="AZ74" s="104"/>
      <c r="BA74" s="105"/>
      <c r="BB74" s="121"/>
      <c r="BC74" s="104"/>
      <c r="BD74" s="104"/>
      <c r="BE74" s="104"/>
      <c r="BF74" s="104"/>
      <c r="BG74" s="104"/>
      <c r="BH74" s="104"/>
      <c r="BI74" s="105"/>
      <c r="BJ74" s="121"/>
      <c r="BK74" s="104"/>
      <c r="BL74" s="104"/>
      <c r="BM74" s="104"/>
      <c r="BN74" s="104"/>
      <c r="BO74" s="104"/>
      <c r="BP74" s="104"/>
      <c r="BQ74" s="105"/>
      <c r="BR74" s="189"/>
      <c r="BS74" s="121"/>
      <c r="BT74" s="104"/>
      <c r="BU74" s="104"/>
      <c r="BV74" s="104"/>
      <c r="BW74" s="104"/>
      <c r="BX74" s="104"/>
      <c r="BY74" s="104"/>
      <c r="BZ74" s="105"/>
      <c r="CA74" s="121"/>
      <c r="CB74" s="104"/>
      <c r="CC74" s="104"/>
      <c r="CD74" s="104"/>
      <c r="CE74" s="104"/>
      <c r="CF74" s="104"/>
      <c r="CG74" s="104"/>
      <c r="CH74" s="168"/>
    </row>
    <row r="75" spans="1:86" ht="12.75">
      <c r="A75" s="73" t="s">
        <v>85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147" t="s">
        <v>86</v>
      </c>
      <c r="S75" s="148"/>
      <c r="T75" s="148"/>
      <c r="U75" s="149"/>
      <c r="V75" s="124">
        <v>850</v>
      </c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6"/>
      <c r="AI75" s="190">
        <v>290</v>
      </c>
      <c r="AJ75" s="190"/>
      <c r="AK75" s="92">
        <f>AT75+BB75+BJ75+BR75+BS75</f>
        <v>131323.96</v>
      </c>
      <c r="AL75" s="93"/>
      <c r="AM75" s="93"/>
      <c r="AN75" s="93"/>
      <c r="AO75" s="93"/>
      <c r="AP75" s="93"/>
      <c r="AQ75" s="93"/>
      <c r="AR75" s="93"/>
      <c r="AS75" s="94"/>
      <c r="AT75" s="92">
        <f>SUM(AT77:BA83)</f>
        <v>131323.96</v>
      </c>
      <c r="AU75" s="93"/>
      <c r="AV75" s="93"/>
      <c r="AW75" s="93"/>
      <c r="AX75" s="93"/>
      <c r="AY75" s="93"/>
      <c r="AZ75" s="93"/>
      <c r="BA75" s="94"/>
      <c r="BB75" s="92"/>
      <c r="BC75" s="93"/>
      <c r="BD75" s="93"/>
      <c r="BE75" s="93"/>
      <c r="BF75" s="93"/>
      <c r="BG75" s="93"/>
      <c r="BH75" s="93"/>
      <c r="BI75" s="94"/>
      <c r="BJ75" s="92"/>
      <c r="BK75" s="93"/>
      <c r="BL75" s="93"/>
      <c r="BM75" s="93"/>
      <c r="BN75" s="93"/>
      <c r="BO75" s="93"/>
      <c r="BP75" s="93"/>
      <c r="BQ75" s="94"/>
      <c r="BR75" s="159"/>
      <c r="BS75" s="92">
        <v>0</v>
      </c>
      <c r="BT75" s="93"/>
      <c r="BU75" s="93"/>
      <c r="BV75" s="93"/>
      <c r="BW75" s="93"/>
      <c r="BX75" s="93"/>
      <c r="BY75" s="93"/>
      <c r="BZ75" s="94"/>
      <c r="CA75" s="115"/>
      <c r="CB75" s="116"/>
      <c r="CC75" s="116"/>
      <c r="CD75" s="116"/>
      <c r="CE75" s="116"/>
      <c r="CF75" s="116"/>
      <c r="CG75" s="116"/>
      <c r="CH75" s="161"/>
    </row>
    <row r="76" spans="1:86" ht="12.75">
      <c r="A76" s="75" t="s">
        <v>87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185"/>
      <c r="S76" s="186"/>
      <c r="T76" s="186"/>
      <c r="U76" s="187"/>
      <c r="V76" s="130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4"/>
      <c r="AI76" s="107"/>
      <c r="AJ76" s="107"/>
      <c r="AK76" s="95"/>
      <c r="AL76" s="157"/>
      <c r="AM76" s="157"/>
      <c r="AN76" s="157"/>
      <c r="AO76" s="157"/>
      <c r="AP76" s="157"/>
      <c r="AQ76" s="157"/>
      <c r="AR76" s="157"/>
      <c r="AS76" s="158"/>
      <c r="AT76" s="95"/>
      <c r="AU76" s="157"/>
      <c r="AV76" s="157"/>
      <c r="AW76" s="157"/>
      <c r="AX76" s="157"/>
      <c r="AY76" s="157"/>
      <c r="AZ76" s="157"/>
      <c r="BA76" s="158"/>
      <c r="BB76" s="95"/>
      <c r="BC76" s="157"/>
      <c r="BD76" s="157"/>
      <c r="BE76" s="157"/>
      <c r="BF76" s="157"/>
      <c r="BG76" s="157"/>
      <c r="BH76" s="157"/>
      <c r="BI76" s="158"/>
      <c r="BJ76" s="95"/>
      <c r="BK76" s="157"/>
      <c r="BL76" s="157"/>
      <c r="BM76" s="157"/>
      <c r="BN76" s="157"/>
      <c r="BO76" s="157"/>
      <c r="BP76" s="157"/>
      <c r="BQ76" s="158"/>
      <c r="BR76" s="160"/>
      <c r="BS76" s="95"/>
      <c r="BT76" s="157"/>
      <c r="BU76" s="157"/>
      <c r="BV76" s="157"/>
      <c r="BW76" s="157"/>
      <c r="BX76" s="157"/>
      <c r="BY76" s="157"/>
      <c r="BZ76" s="158"/>
      <c r="CA76" s="121"/>
      <c r="CB76" s="104"/>
      <c r="CC76" s="104"/>
      <c r="CD76" s="104"/>
      <c r="CE76" s="104"/>
      <c r="CF76" s="104"/>
      <c r="CG76" s="104"/>
      <c r="CH76" s="168"/>
    </row>
    <row r="77" spans="1:86" ht="12.75">
      <c r="A77" s="73" t="s">
        <v>156</v>
      </c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241" t="s">
        <v>86</v>
      </c>
      <c r="S77" s="242"/>
      <c r="T77" s="242"/>
      <c r="U77" s="243"/>
      <c r="V77" s="108">
        <v>851</v>
      </c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10"/>
      <c r="AI77" s="100">
        <v>290</v>
      </c>
      <c r="AJ77" s="100">
        <v>20220625000</v>
      </c>
      <c r="AK77" s="214">
        <f>AT77+BB77+BJ77+BR77+BS77</f>
        <v>92073</v>
      </c>
      <c r="AL77" s="215"/>
      <c r="AM77" s="215"/>
      <c r="AN77" s="215"/>
      <c r="AO77" s="215"/>
      <c r="AP77" s="215"/>
      <c r="AQ77" s="215"/>
      <c r="AR77" s="215"/>
      <c r="AS77" s="216"/>
      <c r="AT77" s="205">
        <v>92073</v>
      </c>
      <c r="AU77" s="206"/>
      <c r="AV77" s="206"/>
      <c r="AW77" s="206"/>
      <c r="AX77" s="206"/>
      <c r="AY77" s="206"/>
      <c r="AZ77" s="206"/>
      <c r="BA77" s="207"/>
      <c r="BB77" s="115"/>
      <c r="BC77" s="116"/>
      <c r="BD77" s="116"/>
      <c r="BE77" s="116"/>
      <c r="BF77" s="116"/>
      <c r="BG77" s="116"/>
      <c r="BH77" s="116"/>
      <c r="BI77" s="117"/>
      <c r="BJ77" s="115"/>
      <c r="BK77" s="116"/>
      <c r="BL77" s="116"/>
      <c r="BM77" s="116"/>
      <c r="BN77" s="116"/>
      <c r="BO77" s="116"/>
      <c r="BP77" s="116"/>
      <c r="BQ77" s="117"/>
      <c r="BR77" s="188"/>
      <c r="BS77" s="205">
        <v>0</v>
      </c>
      <c r="BT77" s="206"/>
      <c r="BU77" s="206"/>
      <c r="BV77" s="206"/>
      <c r="BW77" s="206"/>
      <c r="BX77" s="206"/>
      <c r="BY77" s="206"/>
      <c r="BZ77" s="207"/>
      <c r="CA77" s="115"/>
      <c r="CB77" s="116"/>
      <c r="CC77" s="116"/>
      <c r="CD77" s="116"/>
      <c r="CE77" s="116"/>
      <c r="CF77" s="116"/>
      <c r="CG77" s="116"/>
      <c r="CH77" s="161"/>
    </row>
    <row r="78" spans="1:86" ht="12.75">
      <c r="A78" s="235" t="s">
        <v>88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7"/>
      <c r="R78" s="244"/>
      <c r="S78" s="245"/>
      <c r="T78" s="245"/>
      <c r="U78" s="246"/>
      <c r="V78" s="111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96"/>
      <c r="AI78" s="101"/>
      <c r="AJ78" s="101"/>
      <c r="AK78" s="217"/>
      <c r="AL78" s="218"/>
      <c r="AM78" s="218"/>
      <c r="AN78" s="218"/>
      <c r="AO78" s="218"/>
      <c r="AP78" s="218"/>
      <c r="AQ78" s="218"/>
      <c r="AR78" s="218"/>
      <c r="AS78" s="219"/>
      <c r="AT78" s="208"/>
      <c r="AU78" s="209"/>
      <c r="AV78" s="209"/>
      <c r="AW78" s="209"/>
      <c r="AX78" s="209"/>
      <c r="AY78" s="209"/>
      <c r="AZ78" s="209"/>
      <c r="BA78" s="210"/>
      <c r="BB78" s="118"/>
      <c r="BC78" s="119"/>
      <c r="BD78" s="119"/>
      <c r="BE78" s="119"/>
      <c r="BF78" s="119"/>
      <c r="BG78" s="119"/>
      <c r="BH78" s="119"/>
      <c r="BI78" s="120"/>
      <c r="BJ78" s="118"/>
      <c r="BK78" s="119"/>
      <c r="BL78" s="119"/>
      <c r="BM78" s="119"/>
      <c r="BN78" s="119"/>
      <c r="BO78" s="119"/>
      <c r="BP78" s="119"/>
      <c r="BQ78" s="120"/>
      <c r="BR78" s="198"/>
      <c r="BS78" s="208"/>
      <c r="BT78" s="209"/>
      <c r="BU78" s="209"/>
      <c r="BV78" s="209"/>
      <c r="BW78" s="209"/>
      <c r="BX78" s="209"/>
      <c r="BY78" s="209"/>
      <c r="BZ78" s="210"/>
      <c r="CA78" s="118"/>
      <c r="CB78" s="119"/>
      <c r="CC78" s="119"/>
      <c r="CD78" s="119"/>
      <c r="CE78" s="119"/>
      <c r="CF78" s="119"/>
      <c r="CG78" s="119"/>
      <c r="CH78" s="194"/>
    </row>
    <row r="79" spans="1:86" ht="12.75">
      <c r="A79" s="169" t="s">
        <v>89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1"/>
      <c r="R79" s="247"/>
      <c r="S79" s="248"/>
      <c r="T79" s="248"/>
      <c r="U79" s="249"/>
      <c r="V79" s="97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9"/>
      <c r="AI79" s="102"/>
      <c r="AJ79" s="102"/>
      <c r="AK79" s="220"/>
      <c r="AL79" s="221"/>
      <c r="AM79" s="221"/>
      <c r="AN79" s="221"/>
      <c r="AO79" s="221"/>
      <c r="AP79" s="221"/>
      <c r="AQ79" s="221"/>
      <c r="AR79" s="221"/>
      <c r="AS79" s="222"/>
      <c r="AT79" s="211"/>
      <c r="AU79" s="212"/>
      <c r="AV79" s="212"/>
      <c r="AW79" s="212"/>
      <c r="AX79" s="212"/>
      <c r="AY79" s="212"/>
      <c r="AZ79" s="212"/>
      <c r="BA79" s="213"/>
      <c r="BB79" s="121"/>
      <c r="BC79" s="104"/>
      <c r="BD79" s="104"/>
      <c r="BE79" s="104"/>
      <c r="BF79" s="104"/>
      <c r="BG79" s="104"/>
      <c r="BH79" s="104"/>
      <c r="BI79" s="105"/>
      <c r="BJ79" s="121"/>
      <c r="BK79" s="104"/>
      <c r="BL79" s="104"/>
      <c r="BM79" s="104"/>
      <c r="BN79" s="104"/>
      <c r="BO79" s="104"/>
      <c r="BP79" s="104"/>
      <c r="BQ79" s="105"/>
      <c r="BR79" s="189"/>
      <c r="BS79" s="211"/>
      <c r="BT79" s="212"/>
      <c r="BU79" s="212"/>
      <c r="BV79" s="212"/>
      <c r="BW79" s="212"/>
      <c r="BX79" s="212"/>
      <c r="BY79" s="212"/>
      <c r="BZ79" s="213"/>
      <c r="CA79" s="121"/>
      <c r="CB79" s="104"/>
      <c r="CC79" s="104"/>
      <c r="CD79" s="104"/>
      <c r="CE79" s="104"/>
      <c r="CF79" s="104"/>
      <c r="CG79" s="104"/>
      <c r="CH79" s="168"/>
    </row>
    <row r="80" spans="1:86" ht="12.75">
      <c r="A80" s="232" t="s">
        <v>90</v>
      </c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4"/>
      <c r="R80" s="241" t="s">
        <v>86</v>
      </c>
      <c r="S80" s="242"/>
      <c r="T80" s="242"/>
      <c r="U80" s="243"/>
      <c r="V80" s="108">
        <v>852</v>
      </c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10"/>
      <c r="AI80" s="100">
        <v>290</v>
      </c>
      <c r="AJ80" s="100">
        <v>20220625000</v>
      </c>
      <c r="AK80" s="214">
        <f>AT80+BB80+BJ80+BR80+BS80</f>
        <v>9250.96</v>
      </c>
      <c r="AL80" s="215"/>
      <c r="AM80" s="215"/>
      <c r="AN80" s="215"/>
      <c r="AO80" s="215"/>
      <c r="AP80" s="215"/>
      <c r="AQ80" s="215"/>
      <c r="AR80" s="215"/>
      <c r="AS80" s="216"/>
      <c r="AT80" s="205">
        <v>9250.96</v>
      </c>
      <c r="AU80" s="206"/>
      <c r="AV80" s="206"/>
      <c r="AW80" s="206"/>
      <c r="AX80" s="206"/>
      <c r="AY80" s="206"/>
      <c r="AZ80" s="206"/>
      <c r="BA80" s="207"/>
      <c r="BB80" s="115"/>
      <c r="BC80" s="116"/>
      <c r="BD80" s="116"/>
      <c r="BE80" s="116"/>
      <c r="BF80" s="116"/>
      <c r="BG80" s="116"/>
      <c r="BH80" s="116"/>
      <c r="BI80" s="117"/>
      <c r="BJ80" s="115"/>
      <c r="BK80" s="116"/>
      <c r="BL80" s="116"/>
      <c r="BM80" s="116"/>
      <c r="BN80" s="116"/>
      <c r="BO80" s="116"/>
      <c r="BP80" s="116"/>
      <c r="BQ80" s="117"/>
      <c r="BR80" s="58"/>
      <c r="BS80" s="205">
        <v>0</v>
      </c>
      <c r="BT80" s="206"/>
      <c r="BU80" s="206"/>
      <c r="BV80" s="206"/>
      <c r="BW80" s="206"/>
      <c r="BX80" s="206"/>
      <c r="BY80" s="206"/>
      <c r="BZ80" s="207"/>
      <c r="CA80" s="115"/>
      <c r="CB80" s="116"/>
      <c r="CC80" s="116"/>
      <c r="CD80" s="116"/>
      <c r="CE80" s="116"/>
      <c r="CF80" s="116"/>
      <c r="CG80" s="116"/>
      <c r="CH80" s="161"/>
    </row>
    <row r="81" spans="1:86" ht="1.5" customHeight="1">
      <c r="A81" s="235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7"/>
      <c r="R81" s="244"/>
      <c r="S81" s="245"/>
      <c r="T81" s="245"/>
      <c r="U81" s="246"/>
      <c r="V81" s="111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96"/>
      <c r="AI81" s="101"/>
      <c r="AJ81" s="101"/>
      <c r="AK81" s="217"/>
      <c r="AL81" s="218"/>
      <c r="AM81" s="218"/>
      <c r="AN81" s="218"/>
      <c r="AO81" s="218"/>
      <c r="AP81" s="218"/>
      <c r="AQ81" s="218"/>
      <c r="AR81" s="218"/>
      <c r="AS81" s="219"/>
      <c r="AT81" s="208"/>
      <c r="AU81" s="209"/>
      <c r="AV81" s="209"/>
      <c r="AW81" s="209"/>
      <c r="AX81" s="209"/>
      <c r="AY81" s="209"/>
      <c r="AZ81" s="209"/>
      <c r="BA81" s="210"/>
      <c r="BB81" s="118"/>
      <c r="BC81" s="119"/>
      <c r="BD81" s="119"/>
      <c r="BE81" s="119"/>
      <c r="BF81" s="119"/>
      <c r="BG81" s="119"/>
      <c r="BH81" s="119"/>
      <c r="BI81" s="120"/>
      <c r="BJ81" s="118"/>
      <c r="BK81" s="119"/>
      <c r="BL81" s="119"/>
      <c r="BM81" s="119"/>
      <c r="BN81" s="119"/>
      <c r="BO81" s="119"/>
      <c r="BP81" s="119"/>
      <c r="BQ81" s="120"/>
      <c r="BR81" s="56"/>
      <c r="BS81" s="208"/>
      <c r="BT81" s="209"/>
      <c r="BU81" s="209"/>
      <c r="BV81" s="209"/>
      <c r="BW81" s="209"/>
      <c r="BX81" s="209"/>
      <c r="BY81" s="209"/>
      <c r="BZ81" s="210"/>
      <c r="CA81" s="118"/>
      <c r="CB81" s="119"/>
      <c r="CC81" s="119"/>
      <c r="CD81" s="119"/>
      <c r="CE81" s="119"/>
      <c r="CF81" s="119"/>
      <c r="CG81" s="119"/>
      <c r="CH81" s="194"/>
    </row>
    <row r="82" spans="1:86" ht="3" customHeight="1" hidden="1">
      <c r="A82" s="238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40"/>
      <c r="R82" s="247"/>
      <c r="S82" s="248"/>
      <c r="T82" s="248"/>
      <c r="U82" s="249"/>
      <c r="V82" s="97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9"/>
      <c r="AI82" s="102"/>
      <c r="AJ82" s="102"/>
      <c r="AK82" s="220"/>
      <c r="AL82" s="221"/>
      <c r="AM82" s="221"/>
      <c r="AN82" s="221"/>
      <c r="AO82" s="221"/>
      <c r="AP82" s="221"/>
      <c r="AQ82" s="221"/>
      <c r="AR82" s="221"/>
      <c r="AS82" s="222"/>
      <c r="AT82" s="211"/>
      <c r="AU82" s="212"/>
      <c r="AV82" s="212"/>
      <c r="AW82" s="212"/>
      <c r="AX82" s="212"/>
      <c r="AY82" s="212"/>
      <c r="AZ82" s="212"/>
      <c r="BA82" s="213"/>
      <c r="BB82" s="121"/>
      <c r="BC82" s="104"/>
      <c r="BD82" s="104"/>
      <c r="BE82" s="104"/>
      <c r="BF82" s="104"/>
      <c r="BG82" s="104"/>
      <c r="BH82" s="104"/>
      <c r="BI82" s="105"/>
      <c r="BJ82" s="121"/>
      <c r="BK82" s="104"/>
      <c r="BL82" s="104"/>
      <c r="BM82" s="104"/>
      <c r="BN82" s="104"/>
      <c r="BO82" s="104"/>
      <c r="BP82" s="104"/>
      <c r="BQ82" s="105"/>
      <c r="BR82" s="49"/>
      <c r="BS82" s="211"/>
      <c r="BT82" s="212"/>
      <c r="BU82" s="212"/>
      <c r="BV82" s="212"/>
      <c r="BW82" s="212"/>
      <c r="BX82" s="212"/>
      <c r="BY82" s="212"/>
      <c r="BZ82" s="213"/>
      <c r="CA82" s="121"/>
      <c r="CB82" s="104"/>
      <c r="CC82" s="104"/>
      <c r="CD82" s="104"/>
      <c r="CE82" s="104"/>
      <c r="CF82" s="104"/>
      <c r="CG82" s="104"/>
      <c r="CH82" s="168"/>
    </row>
    <row r="83" spans="1:86" ht="12.75">
      <c r="A83" s="138" t="s">
        <v>91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4"/>
      <c r="R83" s="223" t="s">
        <v>86</v>
      </c>
      <c r="S83" s="224"/>
      <c r="T83" s="224"/>
      <c r="U83" s="225"/>
      <c r="V83" s="226">
        <v>853</v>
      </c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8"/>
      <c r="AI83" s="78">
        <v>290</v>
      </c>
      <c r="AJ83" s="78">
        <v>20220625000</v>
      </c>
      <c r="AK83" s="229">
        <f>AT83+BB83+BJ83+BR83+BS83</f>
        <v>30000</v>
      </c>
      <c r="AL83" s="230"/>
      <c r="AM83" s="230"/>
      <c r="AN83" s="230"/>
      <c r="AO83" s="230"/>
      <c r="AP83" s="230"/>
      <c r="AQ83" s="230"/>
      <c r="AR83" s="230"/>
      <c r="AS83" s="231"/>
      <c r="AT83" s="202">
        <v>30000</v>
      </c>
      <c r="AU83" s="203"/>
      <c r="AV83" s="203"/>
      <c r="AW83" s="203"/>
      <c r="AX83" s="203"/>
      <c r="AY83" s="203"/>
      <c r="AZ83" s="203"/>
      <c r="BA83" s="204"/>
      <c r="BB83" s="140"/>
      <c r="BC83" s="141"/>
      <c r="BD83" s="141"/>
      <c r="BE83" s="141"/>
      <c r="BF83" s="141"/>
      <c r="BG83" s="141"/>
      <c r="BH83" s="141"/>
      <c r="BI83" s="143"/>
      <c r="BJ83" s="140"/>
      <c r="BK83" s="141"/>
      <c r="BL83" s="141"/>
      <c r="BM83" s="141"/>
      <c r="BN83" s="141"/>
      <c r="BO83" s="141"/>
      <c r="BP83" s="141"/>
      <c r="BQ83" s="143"/>
      <c r="BR83" s="16"/>
      <c r="BS83" s="202">
        <v>0</v>
      </c>
      <c r="BT83" s="203"/>
      <c r="BU83" s="203"/>
      <c r="BV83" s="203"/>
      <c r="BW83" s="203"/>
      <c r="BX83" s="203"/>
      <c r="BY83" s="203"/>
      <c r="BZ83" s="204"/>
      <c r="CA83" s="140"/>
      <c r="CB83" s="141"/>
      <c r="CC83" s="141"/>
      <c r="CD83" s="141"/>
      <c r="CE83" s="141"/>
      <c r="CF83" s="141"/>
      <c r="CG83" s="141"/>
      <c r="CH83" s="142"/>
    </row>
    <row r="84" spans="1:86" ht="12.75">
      <c r="A84" s="172" t="s">
        <v>92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4"/>
      <c r="R84" s="79" t="s">
        <v>93</v>
      </c>
      <c r="S84" s="80"/>
      <c r="T84" s="80"/>
      <c r="U84" s="81"/>
      <c r="V84" s="124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6"/>
      <c r="AI84" s="69"/>
      <c r="AJ84" s="51"/>
      <c r="AK84" s="82"/>
      <c r="AL84" s="83"/>
      <c r="AM84" s="83"/>
      <c r="AN84" s="83"/>
      <c r="AO84" s="83"/>
      <c r="AP84" s="83"/>
      <c r="AQ84" s="83"/>
      <c r="AR84" s="83"/>
      <c r="AS84" s="84"/>
      <c r="AT84" s="115"/>
      <c r="AU84" s="116"/>
      <c r="AV84" s="116"/>
      <c r="AW84" s="116"/>
      <c r="AX84" s="116"/>
      <c r="AY84" s="116"/>
      <c r="AZ84" s="116"/>
      <c r="BA84" s="117"/>
      <c r="BB84" s="115"/>
      <c r="BC84" s="116"/>
      <c r="BD84" s="116"/>
      <c r="BE84" s="116"/>
      <c r="BF84" s="116"/>
      <c r="BG84" s="116"/>
      <c r="BH84" s="116"/>
      <c r="BI84" s="117"/>
      <c r="BJ84" s="115"/>
      <c r="BK84" s="116"/>
      <c r="BL84" s="116"/>
      <c r="BM84" s="116"/>
      <c r="BN84" s="116"/>
      <c r="BO84" s="116"/>
      <c r="BP84" s="116"/>
      <c r="BQ84" s="117"/>
      <c r="BR84" s="58"/>
      <c r="BS84" s="115"/>
      <c r="BT84" s="116"/>
      <c r="BU84" s="116"/>
      <c r="BV84" s="116"/>
      <c r="BW84" s="116"/>
      <c r="BX84" s="116"/>
      <c r="BY84" s="116"/>
      <c r="BZ84" s="117"/>
      <c r="CA84" s="115"/>
      <c r="CB84" s="116"/>
      <c r="CC84" s="116"/>
      <c r="CD84" s="116"/>
      <c r="CE84" s="116"/>
      <c r="CF84" s="116"/>
      <c r="CG84" s="116"/>
      <c r="CH84" s="161"/>
    </row>
    <row r="85" spans="1:86" ht="12.75">
      <c r="A85" s="85" t="s">
        <v>94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199" t="s">
        <v>93</v>
      </c>
      <c r="S85" s="200"/>
      <c r="T85" s="200"/>
      <c r="U85" s="201"/>
      <c r="V85" s="127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9"/>
      <c r="AI85" s="106"/>
      <c r="AJ85" s="106"/>
      <c r="AK85" s="118"/>
      <c r="AL85" s="119"/>
      <c r="AM85" s="119"/>
      <c r="AN85" s="119"/>
      <c r="AO85" s="119"/>
      <c r="AP85" s="119"/>
      <c r="AQ85" s="119"/>
      <c r="AR85" s="119"/>
      <c r="AS85" s="120"/>
      <c r="AT85" s="118"/>
      <c r="AU85" s="119"/>
      <c r="AV85" s="119"/>
      <c r="AW85" s="119"/>
      <c r="AX85" s="119"/>
      <c r="AY85" s="119"/>
      <c r="AZ85" s="119"/>
      <c r="BA85" s="120"/>
      <c r="BB85" s="118"/>
      <c r="BC85" s="119"/>
      <c r="BD85" s="119"/>
      <c r="BE85" s="119"/>
      <c r="BF85" s="119"/>
      <c r="BG85" s="119"/>
      <c r="BH85" s="119"/>
      <c r="BI85" s="120"/>
      <c r="BJ85" s="118"/>
      <c r="BK85" s="119"/>
      <c r="BL85" s="119"/>
      <c r="BM85" s="119"/>
      <c r="BN85" s="119"/>
      <c r="BO85" s="119"/>
      <c r="BP85" s="119"/>
      <c r="BQ85" s="120"/>
      <c r="BR85" s="198"/>
      <c r="BS85" s="118"/>
      <c r="BT85" s="119"/>
      <c r="BU85" s="119"/>
      <c r="BV85" s="119"/>
      <c r="BW85" s="119"/>
      <c r="BX85" s="119"/>
      <c r="BY85" s="119"/>
      <c r="BZ85" s="120"/>
      <c r="CA85" s="118"/>
      <c r="CB85" s="119"/>
      <c r="CC85" s="119"/>
      <c r="CD85" s="119"/>
      <c r="CE85" s="119"/>
      <c r="CF85" s="119"/>
      <c r="CG85" s="119"/>
      <c r="CH85" s="194"/>
    </row>
    <row r="86" spans="1:86" ht="12.75">
      <c r="A86" s="71" t="s">
        <v>95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185"/>
      <c r="S86" s="186"/>
      <c r="T86" s="186"/>
      <c r="U86" s="187"/>
      <c r="V86" s="130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4"/>
      <c r="AI86" s="107"/>
      <c r="AJ86" s="107"/>
      <c r="AK86" s="121"/>
      <c r="AL86" s="104"/>
      <c r="AM86" s="104"/>
      <c r="AN86" s="104"/>
      <c r="AO86" s="104"/>
      <c r="AP86" s="104"/>
      <c r="AQ86" s="104"/>
      <c r="AR86" s="104"/>
      <c r="AS86" s="105"/>
      <c r="AT86" s="121"/>
      <c r="AU86" s="104"/>
      <c r="AV86" s="104"/>
      <c r="AW86" s="104"/>
      <c r="AX86" s="104"/>
      <c r="AY86" s="104"/>
      <c r="AZ86" s="104"/>
      <c r="BA86" s="105"/>
      <c r="BB86" s="121"/>
      <c r="BC86" s="104"/>
      <c r="BD86" s="104"/>
      <c r="BE86" s="104"/>
      <c r="BF86" s="104"/>
      <c r="BG86" s="104"/>
      <c r="BH86" s="104"/>
      <c r="BI86" s="105"/>
      <c r="BJ86" s="121"/>
      <c r="BK86" s="104"/>
      <c r="BL86" s="104"/>
      <c r="BM86" s="104"/>
      <c r="BN86" s="104"/>
      <c r="BO86" s="104"/>
      <c r="BP86" s="104"/>
      <c r="BQ86" s="105"/>
      <c r="BR86" s="189"/>
      <c r="BS86" s="121"/>
      <c r="BT86" s="104"/>
      <c r="BU86" s="104"/>
      <c r="BV86" s="104"/>
      <c r="BW86" s="104"/>
      <c r="BX86" s="104"/>
      <c r="BY86" s="104"/>
      <c r="BZ86" s="105"/>
      <c r="CA86" s="121"/>
      <c r="CB86" s="104"/>
      <c r="CC86" s="104"/>
      <c r="CD86" s="104"/>
      <c r="CE86" s="104"/>
      <c r="CF86" s="104"/>
      <c r="CG86" s="104"/>
      <c r="CH86" s="168"/>
    </row>
    <row r="87" spans="1:86" ht="12.75">
      <c r="A87" s="172" t="s">
        <v>96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4"/>
      <c r="R87" s="147" t="s">
        <v>97</v>
      </c>
      <c r="S87" s="148"/>
      <c r="T87" s="148"/>
      <c r="U87" s="149"/>
      <c r="V87" s="124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6"/>
      <c r="AI87" s="69"/>
      <c r="AJ87" s="51"/>
      <c r="AK87" s="115"/>
      <c r="AL87" s="116"/>
      <c r="AM87" s="116"/>
      <c r="AN87" s="116"/>
      <c r="AO87" s="116"/>
      <c r="AP87" s="116"/>
      <c r="AQ87" s="116"/>
      <c r="AR87" s="116"/>
      <c r="AS87" s="117"/>
      <c r="AT87" s="115"/>
      <c r="AU87" s="116"/>
      <c r="AV87" s="116"/>
      <c r="AW87" s="116"/>
      <c r="AX87" s="116"/>
      <c r="AY87" s="116"/>
      <c r="AZ87" s="116"/>
      <c r="BA87" s="117"/>
      <c r="BB87" s="115"/>
      <c r="BC87" s="116"/>
      <c r="BD87" s="116"/>
      <c r="BE87" s="116"/>
      <c r="BF87" s="116"/>
      <c r="BG87" s="116"/>
      <c r="BH87" s="116"/>
      <c r="BI87" s="117"/>
      <c r="BJ87" s="115"/>
      <c r="BK87" s="116"/>
      <c r="BL87" s="116"/>
      <c r="BM87" s="116"/>
      <c r="BN87" s="116"/>
      <c r="BO87" s="116"/>
      <c r="BP87" s="116"/>
      <c r="BQ87" s="117"/>
      <c r="BR87" s="188"/>
      <c r="BS87" s="115"/>
      <c r="BT87" s="116"/>
      <c r="BU87" s="116"/>
      <c r="BV87" s="116"/>
      <c r="BW87" s="116"/>
      <c r="BX87" s="116"/>
      <c r="BY87" s="116"/>
      <c r="BZ87" s="117"/>
      <c r="CA87" s="115"/>
      <c r="CB87" s="116"/>
      <c r="CC87" s="116"/>
      <c r="CD87" s="116"/>
      <c r="CE87" s="116"/>
      <c r="CF87" s="116"/>
      <c r="CG87" s="116"/>
      <c r="CH87" s="161"/>
    </row>
    <row r="88" spans="1:86" ht="12.75">
      <c r="A88" s="195" t="s">
        <v>98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7"/>
      <c r="R88" s="199"/>
      <c r="S88" s="200"/>
      <c r="T88" s="200"/>
      <c r="U88" s="201"/>
      <c r="V88" s="127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9"/>
      <c r="AI88" s="53"/>
      <c r="AJ88" s="54"/>
      <c r="AK88" s="118"/>
      <c r="AL88" s="119"/>
      <c r="AM88" s="119"/>
      <c r="AN88" s="119"/>
      <c r="AO88" s="119"/>
      <c r="AP88" s="119"/>
      <c r="AQ88" s="119"/>
      <c r="AR88" s="119"/>
      <c r="AS88" s="120"/>
      <c r="AT88" s="118"/>
      <c r="AU88" s="119"/>
      <c r="AV88" s="119"/>
      <c r="AW88" s="119"/>
      <c r="AX88" s="119"/>
      <c r="AY88" s="119"/>
      <c r="AZ88" s="119"/>
      <c r="BA88" s="120"/>
      <c r="BB88" s="118"/>
      <c r="BC88" s="119"/>
      <c r="BD88" s="119"/>
      <c r="BE88" s="119"/>
      <c r="BF88" s="119"/>
      <c r="BG88" s="119"/>
      <c r="BH88" s="119"/>
      <c r="BI88" s="120"/>
      <c r="BJ88" s="118"/>
      <c r="BK88" s="119"/>
      <c r="BL88" s="119"/>
      <c r="BM88" s="119"/>
      <c r="BN88" s="119"/>
      <c r="BO88" s="119"/>
      <c r="BP88" s="119"/>
      <c r="BQ88" s="120"/>
      <c r="BR88" s="198"/>
      <c r="BS88" s="118"/>
      <c r="BT88" s="119"/>
      <c r="BU88" s="119"/>
      <c r="BV88" s="119"/>
      <c r="BW88" s="119"/>
      <c r="BX88" s="119"/>
      <c r="BY88" s="119"/>
      <c r="BZ88" s="120"/>
      <c r="CA88" s="118"/>
      <c r="CB88" s="119"/>
      <c r="CC88" s="119"/>
      <c r="CD88" s="119"/>
      <c r="CE88" s="119"/>
      <c r="CF88" s="119"/>
      <c r="CG88" s="119"/>
      <c r="CH88" s="194"/>
    </row>
    <row r="89" spans="1:86" ht="12.75">
      <c r="A89" s="169" t="s">
        <v>99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1"/>
      <c r="R89" s="185"/>
      <c r="S89" s="186"/>
      <c r="T89" s="186"/>
      <c r="U89" s="187"/>
      <c r="V89" s="130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4"/>
      <c r="AI89" s="47"/>
      <c r="AJ89" s="21"/>
      <c r="AK89" s="121"/>
      <c r="AL89" s="104"/>
      <c r="AM89" s="104"/>
      <c r="AN89" s="104"/>
      <c r="AO89" s="104"/>
      <c r="AP89" s="104"/>
      <c r="AQ89" s="104"/>
      <c r="AR89" s="104"/>
      <c r="AS89" s="105"/>
      <c r="AT89" s="121"/>
      <c r="AU89" s="104"/>
      <c r="AV89" s="104"/>
      <c r="AW89" s="104"/>
      <c r="AX89" s="104"/>
      <c r="AY89" s="104"/>
      <c r="AZ89" s="104"/>
      <c r="BA89" s="105"/>
      <c r="BB89" s="121"/>
      <c r="BC89" s="104"/>
      <c r="BD89" s="104"/>
      <c r="BE89" s="104"/>
      <c r="BF89" s="104"/>
      <c r="BG89" s="104"/>
      <c r="BH89" s="104"/>
      <c r="BI89" s="105"/>
      <c r="BJ89" s="121"/>
      <c r="BK89" s="104"/>
      <c r="BL89" s="104"/>
      <c r="BM89" s="104"/>
      <c r="BN89" s="104"/>
      <c r="BO89" s="104"/>
      <c r="BP89" s="104"/>
      <c r="BQ89" s="105"/>
      <c r="BR89" s="189"/>
      <c r="BS89" s="121"/>
      <c r="BT89" s="104"/>
      <c r="BU89" s="104"/>
      <c r="BV89" s="104"/>
      <c r="BW89" s="104"/>
      <c r="BX89" s="104"/>
      <c r="BY89" s="104"/>
      <c r="BZ89" s="105"/>
      <c r="CA89" s="121"/>
      <c r="CB89" s="104"/>
      <c r="CC89" s="104"/>
      <c r="CD89" s="104"/>
      <c r="CE89" s="104"/>
      <c r="CF89" s="104"/>
      <c r="CG89" s="104"/>
      <c r="CH89" s="168"/>
    </row>
    <row r="90" spans="1:86" ht="12.75">
      <c r="A90" s="172" t="s">
        <v>100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4"/>
      <c r="R90" s="147" t="s">
        <v>101</v>
      </c>
      <c r="S90" s="148"/>
      <c r="T90" s="148"/>
      <c r="U90" s="149"/>
      <c r="V90" s="124" t="s">
        <v>46</v>
      </c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6"/>
      <c r="AI90" s="69"/>
      <c r="AJ90" s="51"/>
      <c r="AK90" s="92">
        <f>AT90+BB90+BJ90+BR90+BS90</f>
        <v>13009697.760000002</v>
      </c>
      <c r="AL90" s="93"/>
      <c r="AM90" s="93"/>
      <c r="AN90" s="93"/>
      <c r="AO90" s="93"/>
      <c r="AP90" s="93"/>
      <c r="AQ90" s="93"/>
      <c r="AR90" s="93"/>
      <c r="AS90" s="94"/>
      <c r="AT90" s="92">
        <f>SUM(AT92:BA121)</f>
        <v>4591303.040000001</v>
      </c>
      <c r="AU90" s="93"/>
      <c r="AV90" s="93"/>
      <c r="AW90" s="93"/>
      <c r="AX90" s="93"/>
      <c r="AY90" s="93"/>
      <c r="AZ90" s="93"/>
      <c r="BA90" s="94"/>
      <c r="BB90" s="92">
        <f>SUM(BB92:BI121)</f>
        <v>7892077.84</v>
      </c>
      <c r="BC90" s="93"/>
      <c r="BD90" s="93"/>
      <c r="BE90" s="93"/>
      <c r="BF90" s="93"/>
      <c r="BG90" s="93"/>
      <c r="BH90" s="93"/>
      <c r="BI90" s="94"/>
      <c r="BJ90" s="92">
        <f>SUM(BJ92:BQ121)</f>
        <v>0</v>
      </c>
      <c r="BK90" s="93"/>
      <c r="BL90" s="93"/>
      <c r="BM90" s="93"/>
      <c r="BN90" s="93"/>
      <c r="BO90" s="93"/>
      <c r="BP90" s="93"/>
      <c r="BQ90" s="94"/>
      <c r="BR90" s="159">
        <f>SUM(BR92:BR121)</f>
        <v>0</v>
      </c>
      <c r="BS90" s="92">
        <f>SUM(BS92:BZ121)</f>
        <v>526316.88</v>
      </c>
      <c r="BT90" s="93"/>
      <c r="BU90" s="93"/>
      <c r="BV90" s="93"/>
      <c r="BW90" s="93"/>
      <c r="BX90" s="93"/>
      <c r="BY90" s="93"/>
      <c r="BZ90" s="94"/>
      <c r="CA90" s="115"/>
      <c r="CB90" s="116"/>
      <c r="CC90" s="116"/>
      <c r="CD90" s="116"/>
      <c r="CE90" s="116"/>
      <c r="CF90" s="116"/>
      <c r="CG90" s="116"/>
      <c r="CH90" s="161"/>
    </row>
    <row r="91" spans="1:86" ht="12.75">
      <c r="A91" s="169" t="s">
        <v>102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1"/>
      <c r="R91" s="185"/>
      <c r="S91" s="186"/>
      <c r="T91" s="186"/>
      <c r="U91" s="187"/>
      <c r="V91" s="130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4"/>
      <c r="AI91" s="47"/>
      <c r="AJ91" s="21"/>
      <c r="AK91" s="95"/>
      <c r="AL91" s="157"/>
      <c r="AM91" s="157"/>
      <c r="AN91" s="157"/>
      <c r="AO91" s="157"/>
      <c r="AP91" s="157"/>
      <c r="AQ91" s="157"/>
      <c r="AR91" s="157"/>
      <c r="AS91" s="158"/>
      <c r="AT91" s="95"/>
      <c r="AU91" s="157"/>
      <c r="AV91" s="157"/>
      <c r="AW91" s="157"/>
      <c r="AX91" s="157"/>
      <c r="AY91" s="157"/>
      <c r="AZ91" s="157"/>
      <c r="BA91" s="158"/>
      <c r="BB91" s="95"/>
      <c r="BC91" s="157"/>
      <c r="BD91" s="157"/>
      <c r="BE91" s="157"/>
      <c r="BF91" s="157"/>
      <c r="BG91" s="157"/>
      <c r="BH91" s="157"/>
      <c r="BI91" s="158"/>
      <c r="BJ91" s="95"/>
      <c r="BK91" s="157"/>
      <c r="BL91" s="157"/>
      <c r="BM91" s="157"/>
      <c r="BN91" s="157"/>
      <c r="BO91" s="157"/>
      <c r="BP91" s="157"/>
      <c r="BQ91" s="158"/>
      <c r="BR91" s="160"/>
      <c r="BS91" s="95"/>
      <c r="BT91" s="157"/>
      <c r="BU91" s="157"/>
      <c r="BV91" s="157"/>
      <c r="BW91" s="157"/>
      <c r="BX91" s="157"/>
      <c r="BY91" s="157"/>
      <c r="BZ91" s="158"/>
      <c r="CA91" s="121"/>
      <c r="CB91" s="104"/>
      <c r="CC91" s="104"/>
      <c r="CD91" s="104"/>
      <c r="CE91" s="104"/>
      <c r="CF91" s="104"/>
      <c r="CG91" s="104"/>
      <c r="CH91" s="168"/>
    </row>
    <row r="92" spans="1:86" ht="12.75">
      <c r="A92" s="191" t="s">
        <v>103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3"/>
      <c r="R92" s="156" t="s">
        <v>101</v>
      </c>
      <c r="S92" s="136"/>
      <c r="T92" s="136"/>
      <c r="U92" s="137"/>
      <c r="V92" s="150">
        <v>244</v>
      </c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2"/>
      <c r="AI92" s="61">
        <v>221</v>
      </c>
      <c r="AJ92" s="60">
        <v>20220625000</v>
      </c>
      <c r="AK92" s="153">
        <f aca="true" t="shared" si="3" ref="AK92:AK107">SUM(AT92:BZ92)</f>
        <v>16008</v>
      </c>
      <c r="AL92" s="154"/>
      <c r="AM92" s="154"/>
      <c r="AN92" s="154"/>
      <c r="AO92" s="154"/>
      <c r="AP92" s="154"/>
      <c r="AQ92" s="154"/>
      <c r="AR92" s="154"/>
      <c r="AS92" s="155"/>
      <c r="AT92" s="140">
        <v>16008</v>
      </c>
      <c r="AU92" s="141"/>
      <c r="AV92" s="141"/>
      <c r="AW92" s="141"/>
      <c r="AX92" s="141"/>
      <c r="AY92" s="141"/>
      <c r="AZ92" s="141"/>
      <c r="BA92" s="143"/>
      <c r="BB92" s="140"/>
      <c r="BC92" s="141"/>
      <c r="BD92" s="141"/>
      <c r="BE92" s="141"/>
      <c r="BF92" s="141"/>
      <c r="BG92" s="141"/>
      <c r="BH92" s="141"/>
      <c r="BI92" s="143"/>
      <c r="BJ92" s="140"/>
      <c r="BK92" s="141"/>
      <c r="BL92" s="141"/>
      <c r="BM92" s="141"/>
      <c r="BN92" s="141"/>
      <c r="BO92" s="141"/>
      <c r="BP92" s="141"/>
      <c r="BQ92" s="143"/>
      <c r="BR92" s="16"/>
      <c r="BS92" s="140"/>
      <c r="BT92" s="141"/>
      <c r="BU92" s="141"/>
      <c r="BV92" s="141"/>
      <c r="BW92" s="141"/>
      <c r="BX92" s="141"/>
      <c r="BY92" s="141"/>
      <c r="BZ92" s="143"/>
      <c r="CA92" s="140"/>
      <c r="CB92" s="141"/>
      <c r="CC92" s="141"/>
      <c r="CD92" s="141"/>
      <c r="CE92" s="141"/>
      <c r="CF92" s="141"/>
      <c r="CG92" s="141"/>
      <c r="CH92" s="142"/>
    </row>
    <row r="93" spans="1:86" ht="12.75">
      <c r="A93" s="138" t="s">
        <v>103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4"/>
      <c r="R93" s="156" t="s">
        <v>101</v>
      </c>
      <c r="S93" s="136"/>
      <c r="T93" s="136"/>
      <c r="U93" s="137"/>
      <c r="V93" s="150">
        <v>244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61">
        <v>221</v>
      </c>
      <c r="AJ93" s="60">
        <v>20220145320</v>
      </c>
      <c r="AK93" s="153">
        <f t="shared" si="3"/>
        <v>125337.5</v>
      </c>
      <c r="AL93" s="154"/>
      <c r="AM93" s="154"/>
      <c r="AN93" s="154"/>
      <c r="AO93" s="154"/>
      <c r="AP93" s="154"/>
      <c r="AQ93" s="154"/>
      <c r="AR93" s="154"/>
      <c r="AS93" s="155"/>
      <c r="AT93" s="140">
        <v>125337.5</v>
      </c>
      <c r="AU93" s="141"/>
      <c r="AV93" s="141"/>
      <c r="AW93" s="141"/>
      <c r="AX93" s="141"/>
      <c r="AY93" s="141"/>
      <c r="AZ93" s="141"/>
      <c r="BA93" s="143"/>
      <c r="BB93" s="140"/>
      <c r="BC93" s="141"/>
      <c r="BD93" s="141"/>
      <c r="BE93" s="141"/>
      <c r="BF93" s="141"/>
      <c r="BG93" s="141"/>
      <c r="BH93" s="141"/>
      <c r="BI93" s="143"/>
      <c r="BJ93" s="140"/>
      <c r="BK93" s="141"/>
      <c r="BL93" s="141"/>
      <c r="BM93" s="141"/>
      <c r="BN93" s="141"/>
      <c r="BO93" s="141"/>
      <c r="BP93" s="141"/>
      <c r="BQ93" s="143"/>
      <c r="BR93" s="16"/>
      <c r="BS93" s="140"/>
      <c r="BT93" s="141"/>
      <c r="BU93" s="141"/>
      <c r="BV93" s="141"/>
      <c r="BW93" s="141"/>
      <c r="BX93" s="141"/>
      <c r="BY93" s="141"/>
      <c r="BZ93" s="143"/>
      <c r="CA93" s="140"/>
      <c r="CB93" s="141"/>
      <c r="CC93" s="141"/>
      <c r="CD93" s="141"/>
      <c r="CE93" s="141"/>
      <c r="CF93" s="141"/>
      <c r="CG93" s="141"/>
      <c r="CH93" s="142"/>
    </row>
    <row r="94" spans="1:86" ht="12.75">
      <c r="A94" s="191" t="s">
        <v>104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3"/>
      <c r="R94" s="156" t="s">
        <v>101</v>
      </c>
      <c r="S94" s="136"/>
      <c r="T94" s="136"/>
      <c r="U94" s="137"/>
      <c r="V94" s="150">
        <v>244</v>
      </c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61">
        <v>223</v>
      </c>
      <c r="AJ94" s="60">
        <v>20220625000</v>
      </c>
      <c r="AK94" s="153">
        <f t="shared" si="3"/>
        <v>2809410</v>
      </c>
      <c r="AL94" s="154"/>
      <c r="AM94" s="154"/>
      <c r="AN94" s="154"/>
      <c r="AO94" s="154"/>
      <c r="AP94" s="154"/>
      <c r="AQ94" s="154"/>
      <c r="AR94" s="154"/>
      <c r="AS94" s="155"/>
      <c r="AT94" s="140">
        <v>2809410</v>
      </c>
      <c r="AU94" s="141"/>
      <c r="AV94" s="141"/>
      <c r="AW94" s="141"/>
      <c r="AX94" s="141"/>
      <c r="AY94" s="141"/>
      <c r="AZ94" s="141"/>
      <c r="BA94" s="143"/>
      <c r="BB94" s="140"/>
      <c r="BC94" s="141"/>
      <c r="BD94" s="141"/>
      <c r="BE94" s="141"/>
      <c r="BF94" s="141"/>
      <c r="BG94" s="141"/>
      <c r="BH94" s="141"/>
      <c r="BI94" s="143"/>
      <c r="BJ94" s="140"/>
      <c r="BK94" s="141"/>
      <c r="BL94" s="141"/>
      <c r="BM94" s="141"/>
      <c r="BN94" s="141"/>
      <c r="BO94" s="141"/>
      <c r="BP94" s="141"/>
      <c r="BQ94" s="143"/>
      <c r="BR94" s="16"/>
      <c r="BS94" s="140"/>
      <c r="BT94" s="141"/>
      <c r="BU94" s="141"/>
      <c r="BV94" s="141"/>
      <c r="BW94" s="141"/>
      <c r="BX94" s="141"/>
      <c r="BY94" s="141"/>
      <c r="BZ94" s="143"/>
      <c r="CA94" s="140"/>
      <c r="CB94" s="141"/>
      <c r="CC94" s="141"/>
      <c r="CD94" s="141"/>
      <c r="CE94" s="141"/>
      <c r="CF94" s="141"/>
      <c r="CG94" s="141"/>
      <c r="CH94" s="142"/>
    </row>
    <row r="95" spans="1:86" ht="12.75">
      <c r="A95" s="138" t="s">
        <v>104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4"/>
      <c r="R95" s="156" t="s">
        <v>101</v>
      </c>
      <c r="S95" s="136"/>
      <c r="T95" s="136"/>
      <c r="U95" s="137"/>
      <c r="V95" s="150">
        <v>244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2"/>
      <c r="AI95" s="61">
        <v>223</v>
      </c>
      <c r="AJ95" s="60">
        <v>20220625000</v>
      </c>
      <c r="AK95" s="153">
        <f t="shared" si="3"/>
        <v>100197.76</v>
      </c>
      <c r="AL95" s="154"/>
      <c r="AM95" s="154"/>
      <c r="AN95" s="154"/>
      <c r="AO95" s="154"/>
      <c r="AP95" s="154"/>
      <c r="AQ95" s="154"/>
      <c r="AR95" s="154"/>
      <c r="AS95" s="155"/>
      <c r="AT95" s="140"/>
      <c r="AU95" s="141"/>
      <c r="AV95" s="141"/>
      <c r="AW95" s="141"/>
      <c r="AX95" s="141"/>
      <c r="AY95" s="141"/>
      <c r="AZ95" s="141"/>
      <c r="BA95" s="143"/>
      <c r="BB95" s="140">
        <v>100197.76</v>
      </c>
      <c r="BC95" s="141"/>
      <c r="BD95" s="141"/>
      <c r="BE95" s="141"/>
      <c r="BF95" s="141"/>
      <c r="BG95" s="141"/>
      <c r="BH95" s="141"/>
      <c r="BI95" s="143"/>
      <c r="BJ95" s="15"/>
      <c r="BK95" s="16"/>
      <c r="BL95" s="16"/>
      <c r="BM95" s="16"/>
      <c r="BN95" s="16"/>
      <c r="BO95" s="16"/>
      <c r="BP95" s="16"/>
      <c r="BQ95" s="17"/>
      <c r="BR95" s="16"/>
      <c r="BS95" s="15"/>
      <c r="BT95" s="16"/>
      <c r="BU95" s="16"/>
      <c r="BV95" s="16"/>
      <c r="BW95" s="16"/>
      <c r="BX95" s="16"/>
      <c r="BY95" s="16"/>
      <c r="BZ95" s="17"/>
      <c r="CA95" s="15"/>
      <c r="CB95" s="16"/>
      <c r="CC95" s="16"/>
      <c r="CD95" s="16"/>
      <c r="CE95" s="16"/>
      <c r="CF95" s="16"/>
      <c r="CG95" s="16"/>
      <c r="CH95" s="62"/>
    </row>
    <row r="96" spans="1:86" ht="24.75" customHeight="1">
      <c r="A96" s="144" t="s">
        <v>155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6"/>
      <c r="R96" s="156" t="s">
        <v>101</v>
      </c>
      <c r="S96" s="136"/>
      <c r="T96" s="136"/>
      <c r="U96" s="137"/>
      <c r="V96" s="150">
        <v>243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61">
        <v>225</v>
      </c>
      <c r="AJ96" s="60">
        <v>20251525000</v>
      </c>
      <c r="AK96" s="153">
        <f t="shared" si="3"/>
        <v>885200.37</v>
      </c>
      <c r="AL96" s="154"/>
      <c r="AM96" s="154"/>
      <c r="AN96" s="154"/>
      <c r="AO96" s="154"/>
      <c r="AP96" s="154"/>
      <c r="AQ96" s="154"/>
      <c r="AR96" s="154"/>
      <c r="AS96" s="155"/>
      <c r="AT96" s="15"/>
      <c r="AU96" s="16"/>
      <c r="AV96" s="16"/>
      <c r="AW96" s="16"/>
      <c r="AX96" s="16"/>
      <c r="AY96" s="16"/>
      <c r="AZ96" s="16"/>
      <c r="BA96" s="17"/>
      <c r="BB96" s="140">
        <v>885200.37</v>
      </c>
      <c r="BC96" s="141"/>
      <c r="BD96" s="141"/>
      <c r="BE96" s="141"/>
      <c r="BF96" s="141"/>
      <c r="BG96" s="141"/>
      <c r="BH96" s="141"/>
      <c r="BI96" s="143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25.5" customHeight="1">
      <c r="A97" s="135" t="s">
        <v>155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2"/>
      <c r="R97" s="156" t="s">
        <v>101</v>
      </c>
      <c r="S97" s="136"/>
      <c r="T97" s="136"/>
      <c r="U97" s="137"/>
      <c r="V97" s="150">
        <v>244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  <c r="AI97" s="61">
        <v>225</v>
      </c>
      <c r="AJ97" s="60">
        <v>20220625000</v>
      </c>
      <c r="AK97" s="153">
        <f t="shared" si="3"/>
        <v>640819.7</v>
      </c>
      <c r="AL97" s="154"/>
      <c r="AM97" s="154"/>
      <c r="AN97" s="154"/>
      <c r="AO97" s="154"/>
      <c r="AP97" s="154"/>
      <c r="AQ97" s="154"/>
      <c r="AR97" s="154"/>
      <c r="AS97" s="155"/>
      <c r="AT97" s="140">
        <v>386819.7</v>
      </c>
      <c r="AU97" s="141"/>
      <c r="AV97" s="141"/>
      <c r="AW97" s="141"/>
      <c r="AX97" s="141"/>
      <c r="AY97" s="141"/>
      <c r="AZ97" s="141"/>
      <c r="BA97" s="143"/>
      <c r="BB97" s="140">
        <v>254000</v>
      </c>
      <c r="BC97" s="141"/>
      <c r="BD97" s="141"/>
      <c r="BE97" s="141"/>
      <c r="BF97" s="141"/>
      <c r="BG97" s="141"/>
      <c r="BH97" s="141"/>
      <c r="BI97" s="143"/>
      <c r="BJ97" s="140"/>
      <c r="BK97" s="141"/>
      <c r="BL97" s="141"/>
      <c r="BM97" s="141"/>
      <c r="BN97" s="141"/>
      <c r="BO97" s="141"/>
      <c r="BP97" s="141"/>
      <c r="BQ97" s="143"/>
      <c r="BR97" s="16"/>
      <c r="BS97" s="140">
        <v>0</v>
      </c>
      <c r="BT97" s="141"/>
      <c r="BU97" s="141"/>
      <c r="BV97" s="141"/>
      <c r="BW97" s="141"/>
      <c r="BX97" s="141"/>
      <c r="BY97" s="141"/>
      <c r="BZ97" s="143"/>
      <c r="CA97" s="140"/>
      <c r="CB97" s="141"/>
      <c r="CC97" s="141"/>
      <c r="CD97" s="141"/>
      <c r="CE97" s="141"/>
      <c r="CF97" s="141"/>
      <c r="CG97" s="141"/>
      <c r="CH97" s="142"/>
    </row>
    <row r="98" spans="1:86" ht="24.75" customHeight="1">
      <c r="A98" s="135" t="s">
        <v>155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2"/>
      <c r="R98" s="156" t="s">
        <v>101</v>
      </c>
      <c r="S98" s="136"/>
      <c r="T98" s="136"/>
      <c r="U98" s="137"/>
      <c r="V98" s="150">
        <v>244</v>
      </c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2"/>
      <c r="AI98" s="61">
        <v>225</v>
      </c>
      <c r="AJ98" s="60">
        <v>20220145320</v>
      </c>
      <c r="AK98" s="153">
        <f t="shared" si="3"/>
        <v>13662.5</v>
      </c>
      <c r="AL98" s="154"/>
      <c r="AM98" s="154"/>
      <c r="AN98" s="154"/>
      <c r="AO98" s="154"/>
      <c r="AP98" s="154"/>
      <c r="AQ98" s="154"/>
      <c r="AR98" s="154"/>
      <c r="AS98" s="155"/>
      <c r="AT98" s="140">
        <v>13662.5</v>
      </c>
      <c r="AU98" s="141"/>
      <c r="AV98" s="141"/>
      <c r="AW98" s="141"/>
      <c r="AX98" s="141"/>
      <c r="AY98" s="141"/>
      <c r="AZ98" s="141"/>
      <c r="BA98" s="143"/>
      <c r="BB98" s="140"/>
      <c r="BC98" s="141"/>
      <c r="BD98" s="141"/>
      <c r="BE98" s="141"/>
      <c r="BF98" s="141"/>
      <c r="BG98" s="141"/>
      <c r="BH98" s="141"/>
      <c r="BI98" s="143"/>
      <c r="BJ98" s="140"/>
      <c r="BK98" s="141"/>
      <c r="BL98" s="141"/>
      <c r="BM98" s="141"/>
      <c r="BN98" s="141"/>
      <c r="BO98" s="141"/>
      <c r="BP98" s="141"/>
      <c r="BQ98" s="143"/>
      <c r="BR98" s="16"/>
      <c r="BS98" s="140"/>
      <c r="BT98" s="141"/>
      <c r="BU98" s="141"/>
      <c r="BV98" s="141"/>
      <c r="BW98" s="141"/>
      <c r="BX98" s="141"/>
      <c r="BY98" s="141"/>
      <c r="BZ98" s="143"/>
      <c r="CA98" s="140"/>
      <c r="CB98" s="141"/>
      <c r="CC98" s="141"/>
      <c r="CD98" s="141"/>
      <c r="CE98" s="141"/>
      <c r="CF98" s="141"/>
      <c r="CG98" s="141"/>
      <c r="CH98" s="142"/>
    </row>
    <row r="99" spans="1:86" ht="13.5" customHeight="1">
      <c r="A99" s="144" t="s">
        <v>105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6"/>
      <c r="R99" s="156" t="s">
        <v>101</v>
      </c>
      <c r="S99" s="136"/>
      <c r="T99" s="136"/>
      <c r="U99" s="137"/>
      <c r="V99" s="150">
        <v>244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2"/>
      <c r="AI99" s="61">
        <v>226</v>
      </c>
      <c r="AJ99" s="60">
        <v>20251525000</v>
      </c>
      <c r="AK99" s="153">
        <f t="shared" si="3"/>
        <v>817557.02</v>
      </c>
      <c r="AL99" s="154"/>
      <c r="AM99" s="154"/>
      <c r="AN99" s="154"/>
      <c r="AO99" s="154"/>
      <c r="AP99" s="154"/>
      <c r="AQ99" s="154"/>
      <c r="AR99" s="154"/>
      <c r="AS99" s="155"/>
      <c r="AT99" s="140"/>
      <c r="AU99" s="141"/>
      <c r="AV99" s="141"/>
      <c r="AW99" s="141"/>
      <c r="AX99" s="141"/>
      <c r="AY99" s="141"/>
      <c r="AZ99" s="141"/>
      <c r="BA99" s="143"/>
      <c r="BB99" s="140">
        <v>817557.02</v>
      </c>
      <c r="BC99" s="141"/>
      <c r="BD99" s="141"/>
      <c r="BE99" s="141"/>
      <c r="BF99" s="141"/>
      <c r="BG99" s="141"/>
      <c r="BH99" s="141"/>
      <c r="BI99" s="143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35" t="s">
        <v>105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2"/>
      <c r="R100" s="156" t="s">
        <v>101</v>
      </c>
      <c r="S100" s="136"/>
      <c r="T100" s="136"/>
      <c r="U100" s="137"/>
      <c r="V100" s="150">
        <v>244</v>
      </c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2"/>
      <c r="AI100" s="61">
        <v>226</v>
      </c>
      <c r="AJ100" s="60">
        <v>20220625000</v>
      </c>
      <c r="AK100" s="153">
        <f t="shared" si="3"/>
        <v>471459.19</v>
      </c>
      <c r="AL100" s="154"/>
      <c r="AM100" s="154"/>
      <c r="AN100" s="154"/>
      <c r="AO100" s="154"/>
      <c r="AP100" s="154"/>
      <c r="AQ100" s="154"/>
      <c r="AR100" s="154"/>
      <c r="AS100" s="155"/>
      <c r="AT100" s="140">
        <v>471459.19</v>
      </c>
      <c r="AU100" s="141"/>
      <c r="AV100" s="141"/>
      <c r="AW100" s="141"/>
      <c r="AX100" s="141"/>
      <c r="AY100" s="141"/>
      <c r="AZ100" s="141"/>
      <c r="BA100" s="143"/>
      <c r="BB100" s="140"/>
      <c r="BC100" s="141"/>
      <c r="BD100" s="141"/>
      <c r="BE100" s="141"/>
      <c r="BF100" s="141"/>
      <c r="BG100" s="141"/>
      <c r="BH100" s="141"/>
      <c r="BI100" s="143"/>
      <c r="BJ100" s="140"/>
      <c r="BK100" s="141"/>
      <c r="BL100" s="141"/>
      <c r="BM100" s="141"/>
      <c r="BN100" s="141"/>
      <c r="BO100" s="141"/>
      <c r="BP100" s="141"/>
      <c r="BQ100" s="143"/>
      <c r="BR100" s="16"/>
      <c r="BS100" s="140">
        <v>0</v>
      </c>
      <c r="BT100" s="141"/>
      <c r="BU100" s="141"/>
      <c r="BV100" s="141"/>
      <c r="BW100" s="141"/>
      <c r="BX100" s="141"/>
      <c r="BY100" s="141"/>
      <c r="BZ100" s="143"/>
      <c r="CA100" s="140"/>
      <c r="CB100" s="141"/>
      <c r="CC100" s="141"/>
      <c r="CD100" s="141"/>
      <c r="CE100" s="141"/>
      <c r="CF100" s="141"/>
      <c r="CG100" s="141"/>
      <c r="CH100" s="142"/>
    </row>
    <row r="101" spans="1:86" ht="12.75">
      <c r="A101" s="135" t="s">
        <v>105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2"/>
      <c r="R101" s="156" t="s">
        <v>101</v>
      </c>
      <c r="S101" s="136"/>
      <c r="T101" s="136"/>
      <c r="U101" s="137"/>
      <c r="V101" s="150">
        <v>244</v>
      </c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61">
        <v>226</v>
      </c>
      <c r="AJ101" s="60">
        <v>10210145320</v>
      </c>
      <c r="AK101" s="153">
        <f t="shared" si="3"/>
        <v>4000</v>
      </c>
      <c r="AL101" s="154"/>
      <c r="AM101" s="154"/>
      <c r="AN101" s="154"/>
      <c r="AO101" s="154"/>
      <c r="AP101" s="154"/>
      <c r="AQ101" s="154"/>
      <c r="AR101" s="154"/>
      <c r="AS101" s="155"/>
      <c r="AT101" s="140">
        <v>4000</v>
      </c>
      <c r="AU101" s="141"/>
      <c r="AV101" s="141"/>
      <c r="AW101" s="141"/>
      <c r="AX101" s="141"/>
      <c r="AY101" s="141"/>
      <c r="AZ101" s="141"/>
      <c r="BA101" s="143"/>
      <c r="BB101" s="15"/>
      <c r="BC101" s="16"/>
      <c r="BD101" s="16"/>
      <c r="BE101" s="16"/>
      <c r="BF101" s="16"/>
      <c r="BG101" s="16"/>
      <c r="BH101" s="16"/>
      <c r="BI101" s="17"/>
      <c r="BJ101" s="15"/>
      <c r="BK101" s="16"/>
      <c r="BL101" s="16"/>
      <c r="BM101" s="16"/>
      <c r="BN101" s="16"/>
      <c r="BO101" s="16"/>
      <c r="BP101" s="16"/>
      <c r="BQ101" s="17"/>
      <c r="BR101" s="16"/>
      <c r="BS101" s="15"/>
      <c r="BT101" s="16"/>
      <c r="BU101" s="16"/>
      <c r="BV101" s="16"/>
      <c r="BW101" s="16"/>
      <c r="BX101" s="16"/>
      <c r="BY101" s="16"/>
      <c r="BZ101" s="17"/>
      <c r="CA101" s="15"/>
      <c r="CB101" s="16"/>
      <c r="CC101" s="16"/>
      <c r="CD101" s="16"/>
      <c r="CE101" s="16"/>
      <c r="CF101" s="16"/>
      <c r="CG101" s="16"/>
      <c r="CH101" s="62"/>
    </row>
    <row r="102" spans="1:86" ht="12.75">
      <c r="A102" s="135" t="s">
        <v>105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2"/>
      <c r="R102" s="156" t="s">
        <v>101</v>
      </c>
      <c r="S102" s="136"/>
      <c r="T102" s="136"/>
      <c r="U102" s="137"/>
      <c r="V102" s="150">
        <v>244</v>
      </c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2"/>
      <c r="AI102" s="61">
        <v>226</v>
      </c>
      <c r="AJ102" s="60">
        <v>70240225000</v>
      </c>
      <c r="AK102" s="153">
        <f t="shared" si="3"/>
        <v>19880</v>
      </c>
      <c r="AL102" s="154"/>
      <c r="AM102" s="154"/>
      <c r="AN102" s="154"/>
      <c r="AO102" s="154"/>
      <c r="AP102" s="154"/>
      <c r="AQ102" s="154"/>
      <c r="AR102" s="154"/>
      <c r="AS102" s="155"/>
      <c r="AT102" s="140"/>
      <c r="AU102" s="141"/>
      <c r="AV102" s="141"/>
      <c r="AW102" s="141"/>
      <c r="AX102" s="141"/>
      <c r="AY102" s="141"/>
      <c r="AZ102" s="141"/>
      <c r="BA102" s="143"/>
      <c r="BB102" s="140">
        <v>19880</v>
      </c>
      <c r="BC102" s="141"/>
      <c r="BD102" s="141"/>
      <c r="BE102" s="141"/>
      <c r="BF102" s="141"/>
      <c r="BG102" s="141"/>
      <c r="BH102" s="141"/>
      <c r="BI102" s="143"/>
      <c r="BJ102" s="140"/>
      <c r="BK102" s="141"/>
      <c r="BL102" s="141"/>
      <c r="BM102" s="141"/>
      <c r="BN102" s="141"/>
      <c r="BO102" s="141"/>
      <c r="BP102" s="141"/>
      <c r="BQ102" s="143"/>
      <c r="BR102" s="16"/>
      <c r="BS102" s="140"/>
      <c r="BT102" s="141"/>
      <c r="BU102" s="141"/>
      <c r="BV102" s="141"/>
      <c r="BW102" s="141"/>
      <c r="BX102" s="141"/>
      <c r="BY102" s="141"/>
      <c r="BZ102" s="143"/>
      <c r="CA102" s="140"/>
      <c r="CB102" s="141"/>
      <c r="CC102" s="141"/>
      <c r="CD102" s="141"/>
      <c r="CE102" s="141"/>
      <c r="CF102" s="141"/>
      <c r="CG102" s="141"/>
      <c r="CH102" s="142"/>
    </row>
    <row r="103" spans="1:86" ht="15" customHeight="1">
      <c r="A103" s="144" t="s">
        <v>105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6"/>
      <c r="R103" s="147" t="s">
        <v>101</v>
      </c>
      <c r="S103" s="148"/>
      <c r="T103" s="148"/>
      <c r="U103" s="149"/>
      <c r="V103" s="150">
        <v>244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2"/>
      <c r="AI103" s="69">
        <v>226</v>
      </c>
      <c r="AJ103" s="51" t="s">
        <v>160</v>
      </c>
      <c r="AK103" s="153">
        <f t="shared" si="3"/>
        <v>15000</v>
      </c>
      <c r="AL103" s="154"/>
      <c r="AM103" s="154"/>
      <c r="AN103" s="154"/>
      <c r="AO103" s="154"/>
      <c r="AP103" s="154"/>
      <c r="AQ103" s="154"/>
      <c r="AR103" s="154"/>
      <c r="AS103" s="155"/>
      <c r="AT103" s="140"/>
      <c r="AU103" s="141"/>
      <c r="AV103" s="141"/>
      <c r="AW103" s="141"/>
      <c r="AX103" s="141"/>
      <c r="AY103" s="141"/>
      <c r="AZ103" s="141"/>
      <c r="BA103" s="143"/>
      <c r="BB103" s="140">
        <v>15000</v>
      </c>
      <c r="BC103" s="141"/>
      <c r="BD103" s="141"/>
      <c r="BE103" s="141"/>
      <c r="BF103" s="141"/>
      <c r="BG103" s="141"/>
      <c r="BH103" s="141"/>
      <c r="BI103" s="143"/>
      <c r="BJ103" s="140"/>
      <c r="BK103" s="141"/>
      <c r="BL103" s="141"/>
      <c r="BM103" s="141"/>
      <c r="BN103" s="141"/>
      <c r="BO103" s="141"/>
      <c r="BP103" s="141"/>
      <c r="BQ103" s="143"/>
      <c r="BR103" s="58"/>
      <c r="BS103" s="140"/>
      <c r="BT103" s="141"/>
      <c r="BU103" s="141"/>
      <c r="BV103" s="141"/>
      <c r="BW103" s="141"/>
      <c r="BX103" s="141"/>
      <c r="BY103" s="141"/>
      <c r="BZ103" s="143"/>
      <c r="CA103" s="140"/>
      <c r="CB103" s="141"/>
      <c r="CC103" s="141"/>
      <c r="CD103" s="141"/>
      <c r="CE103" s="141"/>
      <c r="CF103" s="141"/>
      <c r="CG103" s="141"/>
      <c r="CH103" s="142"/>
    </row>
    <row r="104" spans="1:86" ht="12.75">
      <c r="A104" s="135" t="s">
        <v>105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2"/>
      <c r="R104" s="156" t="s">
        <v>101</v>
      </c>
      <c r="S104" s="136"/>
      <c r="T104" s="136"/>
      <c r="U104" s="137"/>
      <c r="V104" s="150">
        <v>244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61">
        <v>226</v>
      </c>
      <c r="AJ104" s="60">
        <v>20220145320</v>
      </c>
      <c r="AK104" s="153">
        <f t="shared" si="3"/>
        <v>9199.36</v>
      </c>
      <c r="AL104" s="154"/>
      <c r="AM104" s="154"/>
      <c r="AN104" s="154"/>
      <c r="AO104" s="154"/>
      <c r="AP104" s="154"/>
      <c r="AQ104" s="154"/>
      <c r="AR104" s="154"/>
      <c r="AS104" s="155"/>
      <c r="AT104" s="140">
        <v>9199.36</v>
      </c>
      <c r="AU104" s="141"/>
      <c r="AV104" s="141"/>
      <c r="AW104" s="141"/>
      <c r="AX104" s="141"/>
      <c r="AY104" s="141"/>
      <c r="AZ104" s="141"/>
      <c r="BA104" s="143"/>
      <c r="BB104" s="140"/>
      <c r="BC104" s="141"/>
      <c r="BD104" s="141"/>
      <c r="BE104" s="141"/>
      <c r="BF104" s="141"/>
      <c r="BG104" s="141"/>
      <c r="BH104" s="141"/>
      <c r="BI104" s="143"/>
      <c r="BJ104" s="140"/>
      <c r="BK104" s="141"/>
      <c r="BL104" s="141"/>
      <c r="BM104" s="141"/>
      <c r="BN104" s="141"/>
      <c r="BO104" s="141"/>
      <c r="BP104" s="141"/>
      <c r="BQ104" s="143"/>
      <c r="BR104" s="16"/>
      <c r="BS104" s="140"/>
      <c r="BT104" s="141"/>
      <c r="BU104" s="141"/>
      <c r="BV104" s="141"/>
      <c r="BW104" s="141"/>
      <c r="BX104" s="141"/>
      <c r="BY104" s="141"/>
      <c r="BZ104" s="143"/>
      <c r="CA104" s="140"/>
      <c r="CB104" s="141"/>
      <c r="CC104" s="141"/>
      <c r="CD104" s="141"/>
      <c r="CE104" s="141"/>
      <c r="CF104" s="141"/>
      <c r="CG104" s="141"/>
      <c r="CH104" s="142"/>
    </row>
    <row r="105" spans="1:86" ht="12.75">
      <c r="A105" s="135" t="s">
        <v>105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2"/>
      <c r="R105" s="156" t="s">
        <v>101</v>
      </c>
      <c r="S105" s="136"/>
      <c r="T105" s="136"/>
      <c r="U105" s="137"/>
      <c r="V105" s="150">
        <v>244</v>
      </c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2"/>
      <c r="AI105" s="61">
        <v>227</v>
      </c>
      <c r="AJ105" s="60">
        <v>20220625000</v>
      </c>
      <c r="AK105" s="153">
        <f>SUM(AT105:BZ105)</f>
        <v>4660.5</v>
      </c>
      <c r="AL105" s="154"/>
      <c r="AM105" s="154"/>
      <c r="AN105" s="154"/>
      <c r="AO105" s="154"/>
      <c r="AP105" s="154"/>
      <c r="AQ105" s="154"/>
      <c r="AR105" s="154"/>
      <c r="AS105" s="155"/>
      <c r="AT105" s="140">
        <v>4660.5</v>
      </c>
      <c r="AU105" s="141"/>
      <c r="AV105" s="141"/>
      <c r="AW105" s="141"/>
      <c r="AX105" s="141"/>
      <c r="AY105" s="141"/>
      <c r="AZ105" s="141"/>
      <c r="BA105" s="143"/>
      <c r="BB105" s="140"/>
      <c r="BC105" s="141"/>
      <c r="BD105" s="141"/>
      <c r="BE105" s="141"/>
      <c r="BF105" s="141"/>
      <c r="BG105" s="141"/>
      <c r="BH105" s="141"/>
      <c r="BI105" s="143"/>
      <c r="BJ105" s="140"/>
      <c r="BK105" s="141"/>
      <c r="BL105" s="141"/>
      <c r="BM105" s="141"/>
      <c r="BN105" s="141"/>
      <c r="BO105" s="141"/>
      <c r="BP105" s="141"/>
      <c r="BQ105" s="143"/>
      <c r="BR105" s="16"/>
      <c r="BS105" s="140">
        <v>0</v>
      </c>
      <c r="BT105" s="141"/>
      <c r="BU105" s="141"/>
      <c r="BV105" s="141"/>
      <c r="BW105" s="141"/>
      <c r="BX105" s="141"/>
      <c r="BY105" s="141"/>
      <c r="BZ105" s="143"/>
      <c r="CA105" s="140"/>
      <c r="CB105" s="141"/>
      <c r="CC105" s="141"/>
      <c r="CD105" s="141"/>
      <c r="CE105" s="141"/>
      <c r="CF105" s="141"/>
      <c r="CG105" s="141"/>
      <c r="CH105" s="142"/>
    </row>
    <row r="106" spans="1:86" ht="24" customHeight="1">
      <c r="A106" s="135" t="s">
        <v>157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2"/>
      <c r="R106" s="156" t="s">
        <v>101</v>
      </c>
      <c r="S106" s="136"/>
      <c r="T106" s="136"/>
      <c r="U106" s="137"/>
      <c r="V106" s="150">
        <v>244</v>
      </c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2"/>
      <c r="AI106" s="61">
        <v>228</v>
      </c>
      <c r="AJ106" s="60">
        <v>20251525000</v>
      </c>
      <c r="AK106" s="153">
        <f t="shared" si="3"/>
        <v>782050.35</v>
      </c>
      <c r="AL106" s="154"/>
      <c r="AM106" s="154"/>
      <c r="AN106" s="154"/>
      <c r="AO106" s="154"/>
      <c r="AP106" s="154"/>
      <c r="AQ106" s="154"/>
      <c r="AR106" s="154"/>
      <c r="AS106" s="155"/>
      <c r="AT106" s="140"/>
      <c r="AU106" s="141"/>
      <c r="AV106" s="141"/>
      <c r="AW106" s="141"/>
      <c r="AX106" s="141"/>
      <c r="AY106" s="141"/>
      <c r="AZ106" s="141"/>
      <c r="BA106" s="143"/>
      <c r="BB106" s="140">
        <v>782050.35</v>
      </c>
      <c r="BC106" s="141"/>
      <c r="BD106" s="141"/>
      <c r="BE106" s="141"/>
      <c r="BF106" s="141"/>
      <c r="BG106" s="141"/>
      <c r="BH106" s="141"/>
      <c r="BI106" s="143"/>
      <c r="BJ106" s="140"/>
      <c r="BK106" s="141"/>
      <c r="BL106" s="141"/>
      <c r="BM106" s="141"/>
      <c r="BN106" s="141"/>
      <c r="BO106" s="141"/>
      <c r="BP106" s="141"/>
      <c r="BQ106" s="143"/>
      <c r="BR106" s="16"/>
      <c r="BS106" s="140"/>
      <c r="BT106" s="141"/>
      <c r="BU106" s="141"/>
      <c r="BV106" s="141"/>
      <c r="BW106" s="141"/>
      <c r="BX106" s="141"/>
      <c r="BY106" s="141"/>
      <c r="BZ106" s="143"/>
      <c r="CA106" s="140"/>
      <c r="CB106" s="141"/>
      <c r="CC106" s="141"/>
      <c r="CD106" s="141"/>
      <c r="CE106" s="141"/>
      <c r="CF106" s="141"/>
      <c r="CG106" s="141"/>
      <c r="CH106" s="142"/>
    </row>
    <row r="107" spans="1:86" ht="25.5" customHeight="1">
      <c r="A107" s="135" t="s">
        <v>106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2"/>
      <c r="R107" s="156" t="s">
        <v>101</v>
      </c>
      <c r="S107" s="136"/>
      <c r="T107" s="136"/>
      <c r="U107" s="137"/>
      <c r="V107" s="150">
        <v>244</v>
      </c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2"/>
      <c r="AI107" s="61">
        <v>310</v>
      </c>
      <c r="AJ107" s="60">
        <v>20220145320</v>
      </c>
      <c r="AK107" s="153">
        <f t="shared" si="3"/>
        <v>364027.57</v>
      </c>
      <c r="AL107" s="154"/>
      <c r="AM107" s="154"/>
      <c r="AN107" s="154"/>
      <c r="AO107" s="154"/>
      <c r="AP107" s="154"/>
      <c r="AQ107" s="154"/>
      <c r="AR107" s="154"/>
      <c r="AS107" s="155"/>
      <c r="AT107" s="140">
        <v>364027.57</v>
      </c>
      <c r="AU107" s="141"/>
      <c r="AV107" s="141"/>
      <c r="AW107" s="141"/>
      <c r="AX107" s="141"/>
      <c r="AY107" s="141"/>
      <c r="AZ107" s="141"/>
      <c r="BA107" s="143"/>
      <c r="BB107" s="140"/>
      <c r="BC107" s="141"/>
      <c r="BD107" s="141"/>
      <c r="BE107" s="141"/>
      <c r="BF107" s="141"/>
      <c r="BG107" s="141"/>
      <c r="BH107" s="141"/>
      <c r="BI107" s="143"/>
      <c r="BJ107" s="140"/>
      <c r="BK107" s="141"/>
      <c r="BL107" s="141"/>
      <c r="BM107" s="141"/>
      <c r="BN107" s="141"/>
      <c r="BO107" s="141"/>
      <c r="BP107" s="141"/>
      <c r="BQ107" s="143"/>
      <c r="BR107" s="16"/>
      <c r="BS107" s="140">
        <v>0</v>
      </c>
      <c r="BT107" s="141"/>
      <c r="BU107" s="141"/>
      <c r="BV107" s="141"/>
      <c r="BW107" s="141"/>
      <c r="BX107" s="141"/>
      <c r="BY107" s="141"/>
      <c r="BZ107" s="143"/>
      <c r="CA107" s="140"/>
      <c r="CB107" s="141"/>
      <c r="CC107" s="141"/>
      <c r="CD107" s="141"/>
      <c r="CE107" s="141"/>
      <c r="CF107" s="141"/>
      <c r="CG107" s="141"/>
      <c r="CH107" s="142"/>
    </row>
    <row r="108" spans="1:86" ht="23.25" customHeight="1">
      <c r="A108" s="135" t="s">
        <v>106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2"/>
      <c r="R108" s="156" t="s">
        <v>101</v>
      </c>
      <c r="S108" s="136"/>
      <c r="T108" s="136"/>
      <c r="U108" s="137"/>
      <c r="V108" s="150">
        <v>244</v>
      </c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61">
        <v>310</v>
      </c>
      <c r="AJ108" s="60">
        <v>10210145320</v>
      </c>
      <c r="AK108" s="153">
        <f aca="true" t="shared" si="4" ref="AK108:AK115">SUM(AT108:BZ108)</f>
        <v>7699</v>
      </c>
      <c r="AL108" s="154"/>
      <c r="AM108" s="154"/>
      <c r="AN108" s="154"/>
      <c r="AO108" s="154"/>
      <c r="AP108" s="154"/>
      <c r="AQ108" s="154"/>
      <c r="AR108" s="154"/>
      <c r="AS108" s="155"/>
      <c r="AT108" s="140">
        <v>7699</v>
      </c>
      <c r="AU108" s="141"/>
      <c r="AV108" s="141"/>
      <c r="AW108" s="141"/>
      <c r="AX108" s="141"/>
      <c r="AY108" s="141"/>
      <c r="AZ108" s="141"/>
      <c r="BA108" s="143"/>
      <c r="BB108" s="140"/>
      <c r="BC108" s="141"/>
      <c r="BD108" s="141"/>
      <c r="BE108" s="141"/>
      <c r="BF108" s="141"/>
      <c r="BG108" s="141"/>
      <c r="BH108" s="141"/>
      <c r="BI108" s="143"/>
      <c r="BJ108" s="140"/>
      <c r="BK108" s="141"/>
      <c r="BL108" s="141"/>
      <c r="BM108" s="141"/>
      <c r="BN108" s="141"/>
      <c r="BO108" s="141"/>
      <c r="BP108" s="141"/>
      <c r="BQ108" s="143"/>
      <c r="BR108" s="16"/>
      <c r="BS108" s="140"/>
      <c r="BT108" s="141"/>
      <c r="BU108" s="141"/>
      <c r="BV108" s="141"/>
      <c r="BW108" s="141"/>
      <c r="BX108" s="141"/>
      <c r="BY108" s="141"/>
      <c r="BZ108" s="143"/>
      <c r="CA108" s="140"/>
      <c r="CB108" s="141"/>
      <c r="CC108" s="141"/>
      <c r="CD108" s="141"/>
      <c r="CE108" s="141"/>
      <c r="CF108" s="141"/>
      <c r="CG108" s="141"/>
      <c r="CH108" s="142"/>
    </row>
    <row r="109" spans="1:86" ht="23.25" customHeight="1">
      <c r="A109" s="135" t="s">
        <v>106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2"/>
      <c r="R109" s="156" t="s">
        <v>101</v>
      </c>
      <c r="S109" s="136"/>
      <c r="T109" s="136"/>
      <c r="U109" s="137"/>
      <c r="V109" s="150">
        <v>244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2"/>
      <c r="AI109" s="61">
        <v>310</v>
      </c>
      <c r="AJ109" s="60">
        <v>20220625000</v>
      </c>
      <c r="AK109" s="153">
        <f>SUM(AT109:BZ109)</f>
        <v>365672</v>
      </c>
      <c r="AL109" s="154"/>
      <c r="AM109" s="154"/>
      <c r="AN109" s="154"/>
      <c r="AO109" s="154"/>
      <c r="AP109" s="154"/>
      <c r="AQ109" s="154"/>
      <c r="AR109" s="154"/>
      <c r="AS109" s="155"/>
      <c r="AT109" s="140"/>
      <c r="AU109" s="141"/>
      <c r="AV109" s="141"/>
      <c r="AW109" s="141"/>
      <c r="AX109" s="141"/>
      <c r="AY109" s="141"/>
      <c r="AZ109" s="141"/>
      <c r="BA109" s="143"/>
      <c r="BB109" s="140">
        <v>365672</v>
      </c>
      <c r="BC109" s="141"/>
      <c r="BD109" s="141"/>
      <c r="BE109" s="141"/>
      <c r="BF109" s="141"/>
      <c r="BG109" s="141"/>
      <c r="BH109" s="141"/>
      <c r="BI109" s="143"/>
      <c r="BJ109" s="140"/>
      <c r="BK109" s="141"/>
      <c r="BL109" s="141"/>
      <c r="BM109" s="141"/>
      <c r="BN109" s="141"/>
      <c r="BO109" s="141"/>
      <c r="BP109" s="141"/>
      <c r="BQ109" s="143"/>
      <c r="BR109" s="16"/>
      <c r="BS109" s="140"/>
      <c r="BT109" s="141"/>
      <c r="BU109" s="141"/>
      <c r="BV109" s="141"/>
      <c r="BW109" s="141"/>
      <c r="BX109" s="141"/>
      <c r="BY109" s="141"/>
      <c r="BZ109" s="143"/>
      <c r="CA109" s="140"/>
      <c r="CB109" s="141"/>
      <c r="CC109" s="141"/>
      <c r="CD109" s="141"/>
      <c r="CE109" s="141"/>
      <c r="CF109" s="141"/>
      <c r="CG109" s="141"/>
      <c r="CH109" s="142"/>
    </row>
    <row r="110" spans="1:86" ht="23.25" customHeight="1">
      <c r="A110" s="135" t="s">
        <v>106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2"/>
      <c r="R110" s="156" t="s">
        <v>101</v>
      </c>
      <c r="S110" s="136"/>
      <c r="T110" s="136"/>
      <c r="U110" s="137"/>
      <c r="V110" s="150">
        <v>244</v>
      </c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2"/>
      <c r="AI110" s="61">
        <v>310</v>
      </c>
      <c r="AJ110" s="60" t="s">
        <v>160</v>
      </c>
      <c r="AK110" s="153">
        <f t="shared" si="4"/>
        <v>477810</v>
      </c>
      <c r="AL110" s="154"/>
      <c r="AM110" s="154"/>
      <c r="AN110" s="154"/>
      <c r="AO110" s="154"/>
      <c r="AP110" s="154"/>
      <c r="AQ110" s="154"/>
      <c r="AR110" s="154"/>
      <c r="AS110" s="155"/>
      <c r="AT110" s="140"/>
      <c r="AU110" s="141"/>
      <c r="AV110" s="141"/>
      <c r="AW110" s="141"/>
      <c r="AX110" s="141"/>
      <c r="AY110" s="141"/>
      <c r="AZ110" s="141"/>
      <c r="BA110" s="143"/>
      <c r="BB110" s="140">
        <v>477810</v>
      </c>
      <c r="BC110" s="141"/>
      <c r="BD110" s="141"/>
      <c r="BE110" s="141"/>
      <c r="BF110" s="141"/>
      <c r="BG110" s="141"/>
      <c r="BH110" s="141"/>
      <c r="BI110" s="143"/>
      <c r="BJ110" s="140"/>
      <c r="BK110" s="141"/>
      <c r="BL110" s="141"/>
      <c r="BM110" s="141"/>
      <c r="BN110" s="141"/>
      <c r="BO110" s="141"/>
      <c r="BP110" s="141"/>
      <c r="BQ110" s="143"/>
      <c r="BR110" s="16"/>
      <c r="BS110" s="140"/>
      <c r="BT110" s="141"/>
      <c r="BU110" s="141"/>
      <c r="BV110" s="141"/>
      <c r="BW110" s="141"/>
      <c r="BX110" s="141"/>
      <c r="BY110" s="141"/>
      <c r="BZ110" s="143"/>
      <c r="CA110" s="140"/>
      <c r="CB110" s="141"/>
      <c r="CC110" s="141"/>
      <c r="CD110" s="141"/>
      <c r="CE110" s="141"/>
      <c r="CF110" s="141"/>
      <c r="CG110" s="141"/>
      <c r="CH110" s="142"/>
    </row>
    <row r="111" spans="1:86" ht="23.25" customHeight="1">
      <c r="A111" s="135" t="s">
        <v>106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2"/>
      <c r="R111" s="156" t="s">
        <v>101</v>
      </c>
      <c r="S111" s="136"/>
      <c r="T111" s="136"/>
      <c r="U111" s="137"/>
      <c r="V111" s="150">
        <v>244</v>
      </c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2"/>
      <c r="AI111" s="61">
        <v>310</v>
      </c>
      <c r="AJ111" s="21" t="s">
        <v>158</v>
      </c>
      <c r="AK111" s="153">
        <f t="shared" si="4"/>
        <v>1649802.46</v>
      </c>
      <c r="AL111" s="154"/>
      <c r="AM111" s="154"/>
      <c r="AN111" s="154"/>
      <c r="AO111" s="154"/>
      <c r="AP111" s="154"/>
      <c r="AQ111" s="154"/>
      <c r="AR111" s="154"/>
      <c r="AS111" s="155"/>
      <c r="AT111" s="140"/>
      <c r="AU111" s="141"/>
      <c r="AV111" s="141"/>
      <c r="AW111" s="141"/>
      <c r="AX111" s="141"/>
      <c r="AY111" s="141"/>
      <c r="AZ111" s="141"/>
      <c r="BA111" s="143"/>
      <c r="BB111" s="140">
        <v>1649802.46</v>
      </c>
      <c r="BC111" s="141"/>
      <c r="BD111" s="141"/>
      <c r="BE111" s="141"/>
      <c r="BF111" s="141"/>
      <c r="BG111" s="141"/>
      <c r="BH111" s="141"/>
      <c r="BI111" s="143"/>
      <c r="BJ111" s="140"/>
      <c r="BK111" s="141"/>
      <c r="BL111" s="141"/>
      <c r="BM111" s="141"/>
      <c r="BN111" s="141"/>
      <c r="BO111" s="141"/>
      <c r="BP111" s="141"/>
      <c r="BQ111" s="143"/>
      <c r="BR111" s="16"/>
      <c r="BS111" s="140"/>
      <c r="BT111" s="141"/>
      <c r="BU111" s="141"/>
      <c r="BV111" s="141"/>
      <c r="BW111" s="141"/>
      <c r="BX111" s="141"/>
      <c r="BY111" s="141"/>
      <c r="BZ111" s="143"/>
      <c r="CA111" s="140"/>
      <c r="CB111" s="141"/>
      <c r="CC111" s="141"/>
      <c r="CD111" s="141"/>
      <c r="CE111" s="141"/>
      <c r="CF111" s="141"/>
      <c r="CG111" s="141"/>
      <c r="CH111" s="142"/>
    </row>
    <row r="112" spans="1:86" ht="23.25" customHeight="1">
      <c r="A112" s="135" t="s">
        <v>106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2"/>
      <c r="R112" s="156" t="s">
        <v>101</v>
      </c>
      <c r="S112" s="136"/>
      <c r="T112" s="136"/>
      <c r="U112" s="137"/>
      <c r="V112" s="150">
        <v>244</v>
      </c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2"/>
      <c r="AI112" s="61">
        <v>310</v>
      </c>
      <c r="AJ112" s="21" t="s">
        <v>159</v>
      </c>
      <c r="AK112" s="153">
        <f t="shared" si="4"/>
        <v>339567</v>
      </c>
      <c r="AL112" s="154"/>
      <c r="AM112" s="154"/>
      <c r="AN112" s="154"/>
      <c r="AO112" s="154"/>
      <c r="AP112" s="154"/>
      <c r="AQ112" s="154"/>
      <c r="AR112" s="154"/>
      <c r="AS112" s="155"/>
      <c r="AT112" s="140"/>
      <c r="AU112" s="141"/>
      <c r="AV112" s="141"/>
      <c r="AW112" s="141"/>
      <c r="AX112" s="141"/>
      <c r="AY112" s="141"/>
      <c r="AZ112" s="141"/>
      <c r="BA112" s="143"/>
      <c r="BB112" s="140">
        <v>339567</v>
      </c>
      <c r="BC112" s="141"/>
      <c r="BD112" s="141"/>
      <c r="BE112" s="141"/>
      <c r="BF112" s="141"/>
      <c r="BG112" s="141"/>
      <c r="BH112" s="141"/>
      <c r="BI112" s="143"/>
      <c r="BJ112" s="140"/>
      <c r="BK112" s="141"/>
      <c r="BL112" s="141"/>
      <c r="BM112" s="141"/>
      <c r="BN112" s="141"/>
      <c r="BO112" s="141"/>
      <c r="BP112" s="141"/>
      <c r="BQ112" s="143"/>
      <c r="BR112" s="16"/>
      <c r="BS112" s="140"/>
      <c r="BT112" s="141"/>
      <c r="BU112" s="141"/>
      <c r="BV112" s="141"/>
      <c r="BW112" s="141"/>
      <c r="BX112" s="141"/>
      <c r="BY112" s="141"/>
      <c r="BZ112" s="143"/>
      <c r="CA112" s="140"/>
      <c r="CB112" s="141"/>
      <c r="CC112" s="141"/>
      <c r="CD112" s="141"/>
      <c r="CE112" s="141"/>
      <c r="CF112" s="141"/>
      <c r="CG112" s="141"/>
      <c r="CH112" s="142"/>
    </row>
    <row r="113" spans="1:86" ht="23.25" customHeight="1">
      <c r="A113" s="135" t="s">
        <v>107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2"/>
      <c r="R113" s="156" t="s">
        <v>101</v>
      </c>
      <c r="S113" s="136"/>
      <c r="T113" s="136"/>
      <c r="U113" s="137"/>
      <c r="V113" s="150">
        <v>244</v>
      </c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2"/>
      <c r="AI113" s="61">
        <v>340</v>
      </c>
      <c r="AJ113" s="60" t="s">
        <v>160</v>
      </c>
      <c r="AK113" s="153">
        <f>SUM(AT113:BZ113)</f>
        <v>7190</v>
      </c>
      <c r="AL113" s="154"/>
      <c r="AM113" s="154"/>
      <c r="AN113" s="154"/>
      <c r="AO113" s="154"/>
      <c r="AP113" s="154"/>
      <c r="AQ113" s="154"/>
      <c r="AR113" s="154"/>
      <c r="AS113" s="155"/>
      <c r="AT113" s="140"/>
      <c r="AU113" s="141"/>
      <c r="AV113" s="141"/>
      <c r="AW113" s="141"/>
      <c r="AX113" s="141"/>
      <c r="AY113" s="141"/>
      <c r="AZ113" s="141"/>
      <c r="BA113" s="143"/>
      <c r="BB113" s="140">
        <v>7190</v>
      </c>
      <c r="BC113" s="141"/>
      <c r="BD113" s="141"/>
      <c r="BE113" s="141"/>
      <c r="BF113" s="141"/>
      <c r="BG113" s="141"/>
      <c r="BH113" s="141"/>
      <c r="BI113" s="143"/>
      <c r="BJ113" s="140"/>
      <c r="BK113" s="141"/>
      <c r="BL113" s="141"/>
      <c r="BM113" s="141"/>
      <c r="BN113" s="141"/>
      <c r="BO113" s="141"/>
      <c r="BP113" s="141"/>
      <c r="BQ113" s="143"/>
      <c r="BR113" s="16"/>
      <c r="BS113" s="140"/>
      <c r="BT113" s="141"/>
      <c r="BU113" s="141"/>
      <c r="BV113" s="141"/>
      <c r="BW113" s="141"/>
      <c r="BX113" s="141"/>
      <c r="BY113" s="141"/>
      <c r="BZ113" s="143"/>
      <c r="CA113" s="140"/>
      <c r="CB113" s="141"/>
      <c r="CC113" s="141"/>
      <c r="CD113" s="141"/>
      <c r="CE113" s="141"/>
      <c r="CF113" s="141"/>
      <c r="CG113" s="141"/>
      <c r="CH113" s="142"/>
    </row>
    <row r="114" spans="1:86" ht="23.25" customHeight="1">
      <c r="A114" s="135" t="s">
        <v>107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2"/>
      <c r="R114" s="156" t="s">
        <v>101</v>
      </c>
      <c r="S114" s="136"/>
      <c r="T114" s="136"/>
      <c r="U114" s="137"/>
      <c r="V114" s="150">
        <v>244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2"/>
      <c r="AI114" s="61">
        <v>340</v>
      </c>
      <c r="AJ114" s="60" t="s">
        <v>158</v>
      </c>
      <c r="AK114" s="153">
        <f t="shared" si="4"/>
        <v>120660.88</v>
      </c>
      <c r="AL114" s="154"/>
      <c r="AM114" s="154"/>
      <c r="AN114" s="154"/>
      <c r="AO114" s="154"/>
      <c r="AP114" s="154"/>
      <c r="AQ114" s="154"/>
      <c r="AR114" s="154"/>
      <c r="AS114" s="155"/>
      <c r="AT114" s="140"/>
      <c r="AU114" s="141"/>
      <c r="AV114" s="141"/>
      <c r="AW114" s="141"/>
      <c r="AX114" s="141"/>
      <c r="AY114" s="141"/>
      <c r="AZ114" s="141"/>
      <c r="BA114" s="143"/>
      <c r="BB114" s="140">
        <v>120660.88</v>
      </c>
      <c r="BC114" s="141"/>
      <c r="BD114" s="141"/>
      <c r="BE114" s="141"/>
      <c r="BF114" s="141"/>
      <c r="BG114" s="141"/>
      <c r="BH114" s="141"/>
      <c r="BI114" s="143"/>
      <c r="BJ114" s="140"/>
      <c r="BK114" s="141"/>
      <c r="BL114" s="141"/>
      <c r="BM114" s="141"/>
      <c r="BN114" s="141"/>
      <c r="BO114" s="141"/>
      <c r="BP114" s="141"/>
      <c r="BQ114" s="143"/>
      <c r="BR114" s="16"/>
      <c r="BS114" s="140"/>
      <c r="BT114" s="141"/>
      <c r="BU114" s="141"/>
      <c r="BV114" s="141"/>
      <c r="BW114" s="141"/>
      <c r="BX114" s="141"/>
      <c r="BY114" s="141"/>
      <c r="BZ114" s="143"/>
      <c r="CA114" s="140"/>
      <c r="CB114" s="141"/>
      <c r="CC114" s="141"/>
      <c r="CD114" s="141"/>
      <c r="CE114" s="141"/>
      <c r="CF114" s="141"/>
      <c r="CG114" s="141"/>
      <c r="CH114" s="142"/>
    </row>
    <row r="115" spans="1:86" ht="23.25" customHeight="1">
      <c r="A115" s="135" t="s">
        <v>107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2"/>
      <c r="R115" s="156" t="s">
        <v>101</v>
      </c>
      <c r="S115" s="136"/>
      <c r="T115" s="136"/>
      <c r="U115" s="137"/>
      <c r="V115" s="150">
        <v>244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2"/>
      <c r="AI115" s="61">
        <v>340</v>
      </c>
      <c r="AJ115" s="60">
        <v>20220625000</v>
      </c>
      <c r="AK115" s="153">
        <f t="shared" si="4"/>
        <v>649637.65</v>
      </c>
      <c r="AL115" s="154"/>
      <c r="AM115" s="154"/>
      <c r="AN115" s="154"/>
      <c r="AO115" s="154"/>
      <c r="AP115" s="154"/>
      <c r="AQ115" s="154"/>
      <c r="AR115" s="154"/>
      <c r="AS115" s="155"/>
      <c r="AT115" s="140">
        <v>302309.65</v>
      </c>
      <c r="AU115" s="141"/>
      <c r="AV115" s="141"/>
      <c r="AW115" s="141"/>
      <c r="AX115" s="141"/>
      <c r="AY115" s="141"/>
      <c r="AZ115" s="141"/>
      <c r="BA115" s="143"/>
      <c r="BB115" s="140">
        <v>347328</v>
      </c>
      <c r="BC115" s="141"/>
      <c r="BD115" s="141"/>
      <c r="BE115" s="141"/>
      <c r="BF115" s="141"/>
      <c r="BG115" s="141"/>
      <c r="BH115" s="141"/>
      <c r="BI115" s="143"/>
      <c r="BJ115" s="140"/>
      <c r="BK115" s="141"/>
      <c r="BL115" s="141"/>
      <c r="BM115" s="141"/>
      <c r="BN115" s="141"/>
      <c r="BO115" s="141"/>
      <c r="BP115" s="141"/>
      <c r="BQ115" s="143"/>
      <c r="BR115" s="16"/>
      <c r="BS115" s="140"/>
      <c r="BT115" s="141"/>
      <c r="BU115" s="141"/>
      <c r="BV115" s="141"/>
      <c r="BW115" s="141"/>
      <c r="BX115" s="141"/>
      <c r="BY115" s="141"/>
      <c r="BZ115" s="143"/>
      <c r="CA115" s="140"/>
      <c r="CB115" s="141"/>
      <c r="CC115" s="141"/>
      <c r="CD115" s="141"/>
      <c r="CE115" s="141"/>
      <c r="CF115" s="141"/>
      <c r="CG115" s="141"/>
      <c r="CH115" s="142"/>
    </row>
    <row r="116" spans="1:86" ht="23.25" customHeight="1">
      <c r="A116" s="135" t="s">
        <v>107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2"/>
      <c r="R116" s="156" t="s">
        <v>101</v>
      </c>
      <c r="S116" s="136"/>
      <c r="T116" s="136"/>
      <c r="U116" s="137"/>
      <c r="V116" s="150">
        <v>244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2"/>
      <c r="AI116" s="61">
        <v>340</v>
      </c>
      <c r="AJ116" s="60">
        <v>10210325000</v>
      </c>
      <c r="AK116" s="153">
        <f aca="true" t="shared" si="5" ref="AK116:AK121">SUM(AT116:BZ116)</f>
        <v>20987</v>
      </c>
      <c r="AL116" s="154"/>
      <c r="AM116" s="154"/>
      <c r="AN116" s="154"/>
      <c r="AO116" s="154"/>
      <c r="AP116" s="154"/>
      <c r="AQ116" s="154"/>
      <c r="AR116" s="154"/>
      <c r="AS116" s="155"/>
      <c r="AT116" s="140">
        <v>20987</v>
      </c>
      <c r="AU116" s="141"/>
      <c r="AV116" s="141"/>
      <c r="AW116" s="141"/>
      <c r="AX116" s="141"/>
      <c r="AY116" s="141"/>
      <c r="AZ116" s="141"/>
      <c r="BA116" s="143"/>
      <c r="BB116" s="140"/>
      <c r="BC116" s="141"/>
      <c r="BD116" s="141"/>
      <c r="BE116" s="141"/>
      <c r="BF116" s="141"/>
      <c r="BG116" s="141"/>
      <c r="BH116" s="141"/>
      <c r="BI116" s="143"/>
      <c r="BJ116" s="140"/>
      <c r="BK116" s="141"/>
      <c r="BL116" s="141"/>
      <c r="BM116" s="141"/>
      <c r="BN116" s="141"/>
      <c r="BO116" s="141"/>
      <c r="BP116" s="141"/>
      <c r="BQ116" s="143"/>
      <c r="BR116" s="16"/>
      <c r="BS116" s="140"/>
      <c r="BT116" s="141"/>
      <c r="BU116" s="141"/>
      <c r="BV116" s="141"/>
      <c r="BW116" s="141"/>
      <c r="BX116" s="141"/>
      <c r="BY116" s="141"/>
      <c r="BZ116" s="143"/>
      <c r="CA116" s="140"/>
      <c r="CB116" s="141"/>
      <c r="CC116" s="141"/>
      <c r="CD116" s="141"/>
      <c r="CE116" s="141"/>
      <c r="CF116" s="141"/>
      <c r="CG116" s="141"/>
      <c r="CH116" s="142"/>
    </row>
    <row r="117" spans="1:86" ht="23.25" customHeight="1">
      <c r="A117" s="135" t="s">
        <v>107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2"/>
      <c r="R117" s="156" t="s">
        <v>101</v>
      </c>
      <c r="S117" s="136"/>
      <c r="T117" s="136"/>
      <c r="U117" s="137"/>
      <c r="V117" s="150">
        <v>244</v>
      </c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2"/>
      <c r="AI117" s="61">
        <v>340</v>
      </c>
      <c r="AJ117" s="60">
        <v>20220225000</v>
      </c>
      <c r="AK117" s="153">
        <f t="shared" si="5"/>
        <v>62042</v>
      </c>
      <c r="AL117" s="154"/>
      <c r="AM117" s="154"/>
      <c r="AN117" s="154"/>
      <c r="AO117" s="154"/>
      <c r="AP117" s="154"/>
      <c r="AQ117" s="154"/>
      <c r="AR117" s="154"/>
      <c r="AS117" s="155"/>
      <c r="AT117" s="140"/>
      <c r="AU117" s="141"/>
      <c r="AV117" s="141"/>
      <c r="AW117" s="141"/>
      <c r="AX117" s="141"/>
      <c r="AY117" s="141"/>
      <c r="AZ117" s="141"/>
      <c r="BA117" s="143"/>
      <c r="BB117" s="140">
        <v>62042</v>
      </c>
      <c r="BC117" s="141"/>
      <c r="BD117" s="141"/>
      <c r="BE117" s="141"/>
      <c r="BF117" s="141"/>
      <c r="BG117" s="141"/>
      <c r="BH117" s="141"/>
      <c r="BI117" s="143"/>
      <c r="BJ117" s="140"/>
      <c r="BK117" s="141"/>
      <c r="BL117" s="141"/>
      <c r="BM117" s="141"/>
      <c r="BN117" s="141"/>
      <c r="BO117" s="141"/>
      <c r="BP117" s="141"/>
      <c r="BQ117" s="143"/>
      <c r="BR117" s="16"/>
      <c r="BS117" s="140">
        <v>0</v>
      </c>
      <c r="BT117" s="141"/>
      <c r="BU117" s="141"/>
      <c r="BV117" s="141"/>
      <c r="BW117" s="141"/>
      <c r="BX117" s="141"/>
      <c r="BY117" s="141"/>
      <c r="BZ117" s="143"/>
      <c r="CA117" s="140"/>
      <c r="CB117" s="141"/>
      <c r="CC117" s="141"/>
      <c r="CD117" s="141"/>
      <c r="CE117" s="141"/>
      <c r="CF117" s="141"/>
      <c r="CG117" s="141"/>
      <c r="CH117" s="142"/>
    </row>
    <row r="118" spans="1:86" ht="23.25" customHeight="1">
      <c r="A118" s="144" t="s">
        <v>108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6"/>
      <c r="R118" s="156" t="s">
        <v>101</v>
      </c>
      <c r="S118" s="136"/>
      <c r="T118" s="136"/>
      <c r="U118" s="137"/>
      <c r="V118" s="150">
        <v>244</v>
      </c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2"/>
      <c r="AI118" s="69">
        <v>340</v>
      </c>
      <c r="AJ118" s="51">
        <v>20220145320</v>
      </c>
      <c r="AK118" s="153">
        <f t="shared" si="5"/>
        <v>55723.07</v>
      </c>
      <c r="AL118" s="154"/>
      <c r="AM118" s="154"/>
      <c r="AN118" s="154"/>
      <c r="AO118" s="154"/>
      <c r="AP118" s="154"/>
      <c r="AQ118" s="154"/>
      <c r="AR118" s="154"/>
      <c r="AS118" s="155"/>
      <c r="AT118" s="140">
        <v>55723.07</v>
      </c>
      <c r="AU118" s="141"/>
      <c r="AV118" s="141"/>
      <c r="AW118" s="141"/>
      <c r="AX118" s="141"/>
      <c r="AY118" s="141"/>
      <c r="AZ118" s="141"/>
      <c r="BA118" s="143"/>
      <c r="BB118" s="140"/>
      <c r="BC118" s="141"/>
      <c r="BD118" s="141"/>
      <c r="BE118" s="141"/>
      <c r="BF118" s="141"/>
      <c r="BG118" s="141"/>
      <c r="BH118" s="141"/>
      <c r="BI118" s="143"/>
      <c r="BJ118" s="140"/>
      <c r="BK118" s="141"/>
      <c r="BL118" s="141"/>
      <c r="BM118" s="141"/>
      <c r="BN118" s="141"/>
      <c r="BO118" s="141"/>
      <c r="BP118" s="141"/>
      <c r="BQ118" s="143"/>
      <c r="BR118" s="58"/>
      <c r="BS118" s="140"/>
      <c r="BT118" s="141"/>
      <c r="BU118" s="141"/>
      <c r="BV118" s="141"/>
      <c r="BW118" s="141"/>
      <c r="BX118" s="141"/>
      <c r="BY118" s="141"/>
      <c r="BZ118" s="143"/>
      <c r="CA118" s="140"/>
      <c r="CB118" s="141"/>
      <c r="CC118" s="141"/>
      <c r="CD118" s="141"/>
      <c r="CE118" s="141"/>
      <c r="CF118" s="141"/>
      <c r="CG118" s="141"/>
      <c r="CH118" s="142"/>
    </row>
    <row r="119" spans="1:86" ht="23.25" customHeight="1">
      <c r="A119" s="144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6"/>
      <c r="R119" s="156" t="s">
        <v>101</v>
      </c>
      <c r="S119" s="136"/>
      <c r="T119" s="136"/>
      <c r="U119" s="137"/>
      <c r="V119" s="150">
        <v>244</v>
      </c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2"/>
      <c r="AI119" s="69">
        <v>340</v>
      </c>
      <c r="AJ119" s="51">
        <v>20220245400</v>
      </c>
      <c r="AK119" s="153">
        <f t="shared" si="5"/>
        <v>1412500</v>
      </c>
      <c r="AL119" s="154"/>
      <c r="AM119" s="154"/>
      <c r="AN119" s="154"/>
      <c r="AO119" s="154"/>
      <c r="AP119" s="154"/>
      <c r="AQ119" s="154"/>
      <c r="AR119" s="154"/>
      <c r="AS119" s="155"/>
      <c r="AT119" s="140"/>
      <c r="AU119" s="141"/>
      <c r="AV119" s="141"/>
      <c r="AW119" s="141"/>
      <c r="AX119" s="141"/>
      <c r="AY119" s="141"/>
      <c r="AZ119" s="141"/>
      <c r="BA119" s="143"/>
      <c r="BB119" s="140">
        <v>1412500</v>
      </c>
      <c r="BC119" s="141"/>
      <c r="BD119" s="141"/>
      <c r="BE119" s="141"/>
      <c r="BF119" s="141"/>
      <c r="BG119" s="141"/>
      <c r="BH119" s="141"/>
      <c r="BI119" s="143"/>
      <c r="BJ119" s="140"/>
      <c r="BK119" s="141"/>
      <c r="BL119" s="141"/>
      <c r="BM119" s="141"/>
      <c r="BN119" s="141"/>
      <c r="BO119" s="141"/>
      <c r="BP119" s="141"/>
      <c r="BQ119" s="143"/>
      <c r="BR119" s="58"/>
      <c r="BS119" s="140"/>
      <c r="BT119" s="141"/>
      <c r="BU119" s="141"/>
      <c r="BV119" s="141"/>
      <c r="BW119" s="141"/>
      <c r="BX119" s="141"/>
      <c r="BY119" s="141"/>
      <c r="BZ119" s="143"/>
      <c r="CA119" s="140"/>
      <c r="CB119" s="141"/>
      <c r="CC119" s="141"/>
      <c r="CD119" s="141"/>
      <c r="CE119" s="141"/>
      <c r="CF119" s="141"/>
      <c r="CG119" s="141"/>
      <c r="CH119" s="142"/>
    </row>
    <row r="120" spans="1:86" ht="23.25" customHeight="1">
      <c r="A120" s="144" t="s">
        <v>108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6"/>
      <c r="R120" s="147" t="s">
        <v>101</v>
      </c>
      <c r="S120" s="148"/>
      <c r="T120" s="148"/>
      <c r="U120" s="149"/>
      <c r="V120" s="150">
        <v>244</v>
      </c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2"/>
      <c r="AI120" s="69">
        <v>340</v>
      </c>
      <c r="AJ120" s="51">
        <v>70240225000</v>
      </c>
      <c r="AK120" s="153">
        <f t="shared" si="5"/>
        <v>235620</v>
      </c>
      <c r="AL120" s="154"/>
      <c r="AM120" s="154"/>
      <c r="AN120" s="154"/>
      <c r="AO120" s="154"/>
      <c r="AP120" s="154"/>
      <c r="AQ120" s="154"/>
      <c r="AR120" s="154"/>
      <c r="AS120" s="155"/>
      <c r="AT120" s="140"/>
      <c r="AU120" s="141"/>
      <c r="AV120" s="141"/>
      <c r="AW120" s="141"/>
      <c r="AX120" s="141"/>
      <c r="AY120" s="141"/>
      <c r="AZ120" s="141"/>
      <c r="BA120" s="143"/>
      <c r="BB120" s="140">
        <v>235620</v>
      </c>
      <c r="BC120" s="141"/>
      <c r="BD120" s="141"/>
      <c r="BE120" s="141"/>
      <c r="BF120" s="141"/>
      <c r="BG120" s="141"/>
      <c r="BH120" s="141"/>
      <c r="BI120" s="143"/>
      <c r="BJ120" s="140"/>
      <c r="BK120" s="141"/>
      <c r="BL120" s="141"/>
      <c r="BM120" s="141"/>
      <c r="BN120" s="141"/>
      <c r="BO120" s="141"/>
      <c r="BP120" s="141"/>
      <c r="BQ120" s="143"/>
      <c r="BR120" s="58"/>
      <c r="BS120" s="140"/>
      <c r="BT120" s="141"/>
      <c r="BU120" s="141"/>
      <c r="BV120" s="141"/>
      <c r="BW120" s="141"/>
      <c r="BX120" s="141"/>
      <c r="BY120" s="141"/>
      <c r="BZ120" s="143"/>
      <c r="CA120" s="140"/>
      <c r="CB120" s="141"/>
      <c r="CC120" s="141"/>
      <c r="CD120" s="141"/>
      <c r="CE120" s="141"/>
      <c r="CF120" s="141"/>
      <c r="CG120" s="141"/>
      <c r="CH120" s="142"/>
    </row>
    <row r="121" spans="1:86" ht="23.25" customHeight="1">
      <c r="A121" s="144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6"/>
      <c r="R121" s="147" t="s">
        <v>101</v>
      </c>
      <c r="S121" s="148"/>
      <c r="T121" s="148"/>
      <c r="U121" s="149"/>
      <c r="V121" s="150">
        <v>244</v>
      </c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2"/>
      <c r="AI121" s="69">
        <v>340</v>
      </c>
      <c r="AJ121" s="51">
        <v>0</v>
      </c>
      <c r="AK121" s="153">
        <f t="shared" si="5"/>
        <v>526316.88</v>
      </c>
      <c r="AL121" s="154"/>
      <c r="AM121" s="154"/>
      <c r="AN121" s="154"/>
      <c r="AO121" s="154"/>
      <c r="AP121" s="154"/>
      <c r="AQ121" s="154"/>
      <c r="AR121" s="154"/>
      <c r="AS121" s="155"/>
      <c r="AT121" s="140"/>
      <c r="AU121" s="141"/>
      <c r="AV121" s="141"/>
      <c r="AW121" s="141"/>
      <c r="AX121" s="141"/>
      <c r="AY121" s="141"/>
      <c r="AZ121" s="141"/>
      <c r="BA121" s="143"/>
      <c r="BB121" s="140"/>
      <c r="BC121" s="141"/>
      <c r="BD121" s="141"/>
      <c r="BE121" s="141"/>
      <c r="BF121" s="141"/>
      <c r="BG121" s="141"/>
      <c r="BH121" s="141"/>
      <c r="BI121" s="143"/>
      <c r="BJ121" s="140"/>
      <c r="BK121" s="141"/>
      <c r="BL121" s="141"/>
      <c r="BM121" s="141"/>
      <c r="BN121" s="141"/>
      <c r="BO121" s="141"/>
      <c r="BP121" s="141"/>
      <c r="BQ121" s="143"/>
      <c r="BR121" s="58"/>
      <c r="BS121" s="140">
        <v>526316.88</v>
      </c>
      <c r="BT121" s="141"/>
      <c r="BU121" s="141"/>
      <c r="BV121" s="141"/>
      <c r="BW121" s="141"/>
      <c r="BX121" s="141"/>
      <c r="BY121" s="141"/>
      <c r="BZ121" s="143"/>
      <c r="CA121" s="140"/>
      <c r="CB121" s="141"/>
      <c r="CC121" s="141"/>
      <c r="CD121" s="141"/>
      <c r="CE121" s="141"/>
      <c r="CF121" s="141"/>
      <c r="CG121" s="141"/>
      <c r="CH121" s="142"/>
    </row>
    <row r="122" spans="1:86" ht="12.75">
      <c r="A122" s="172" t="s">
        <v>109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4"/>
      <c r="R122" s="147" t="s">
        <v>110</v>
      </c>
      <c r="S122" s="148"/>
      <c r="T122" s="148"/>
      <c r="U122" s="149"/>
      <c r="V122" s="124" t="s">
        <v>46</v>
      </c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6"/>
      <c r="AI122" s="190"/>
      <c r="AJ122" s="190"/>
      <c r="AK122" s="115"/>
      <c r="AL122" s="116"/>
      <c r="AM122" s="116"/>
      <c r="AN122" s="116"/>
      <c r="AO122" s="116"/>
      <c r="AP122" s="116"/>
      <c r="AQ122" s="116"/>
      <c r="AR122" s="116"/>
      <c r="AS122" s="117"/>
      <c r="AT122" s="115"/>
      <c r="AU122" s="116"/>
      <c r="AV122" s="116"/>
      <c r="AW122" s="116"/>
      <c r="AX122" s="116"/>
      <c r="AY122" s="116"/>
      <c r="AZ122" s="116"/>
      <c r="BA122" s="117"/>
      <c r="BB122" s="115"/>
      <c r="BC122" s="116"/>
      <c r="BD122" s="116"/>
      <c r="BE122" s="116"/>
      <c r="BF122" s="116"/>
      <c r="BG122" s="116"/>
      <c r="BH122" s="116"/>
      <c r="BI122" s="117"/>
      <c r="BJ122" s="115"/>
      <c r="BK122" s="116"/>
      <c r="BL122" s="116"/>
      <c r="BM122" s="116"/>
      <c r="BN122" s="116"/>
      <c r="BO122" s="116"/>
      <c r="BP122" s="116"/>
      <c r="BQ122" s="117"/>
      <c r="BR122" s="188"/>
      <c r="BS122" s="115"/>
      <c r="BT122" s="116"/>
      <c r="BU122" s="116"/>
      <c r="BV122" s="116"/>
      <c r="BW122" s="116"/>
      <c r="BX122" s="116"/>
      <c r="BY122" s="116"/>
      <c r="BZ122" s="117"/>
      <c r="CA122" s="115"/>
      <c r="CB122" s="116"/>
      <c r="CC122" s="116"/>
      <c r="CD122" s="116"/>
      <c r="CE122" s="116"/>
      <c r="CF122" s="116"/>
      <c r="CG122" s="116"/>
      <c r="CH122" s="161"/>
    </row>
    <row r="123" spans="1:86" ht="12.75">
      <c r="A123" s="169" t="s">
        <v>111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1"/>
      <c r="R123" s="185"/>
      <c r="S123" s="186"/>
      <c r="T123" s="186"/>
      <c r="U123" s="187"/>
      <c r="V123" s="130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4"/>
      <c r="AI123" s="107"/>
      <c r="AJ123" s="107"/>
      <c r="AK123" s="121"/>
      <c r="AL123" s="104"/>
      <c r="AM123" s="104"/>
      <c r="AN123" s="104"/>
      <c r="AO123" s="104"/>
      <c r="AP123" s="104"/>
      <c r="AQ123" s="104"/>
      <c r="AR123" s="104"/>
      <c r="AS123" s="105"/>
      <c r="AT123" s="121"/>
      <c r="AU123" s="104"/>
      <c r="AV123" s="104"/>
      <c r="AW123" s="104"/>
      <c r="AX123" s="104"/>
      <c r="AY123" s="104"/>
      <c r="AZ123" s="104"/>
      <c r="BA123" s="105"/>
      <c r="BB123" s="121"/>
      <c r="BC123" s="104"/>
      <c r="BD123" s="104"/>
      <c r="BE123" s="104"/>
      <c r="BF123" s="104"/>
      <c r="BG123" s="104"/>
      <c r="BH123" s="104"/>
      <c r="BI123" s="105"/>
      <c r="BJ123" s="121"/>
      <c r="BK123" s="104"/>
      <c r="BL123" s="104"/>
      <c r="BM123" s="104"/>
      <c r="BN123" s="104"/>
      <c r="BO123" s="104"/>
      <c r="BP123" s="104"/>
      <c r="BQ123" s="105"/>
      <c r="BR123" s="189"/>
      <c r="BS123" s="121"/>
      <c r="BT123" s="104"/>
      <c r="BU123" s="104"/>
      <c r="BV123" s="104"/>
      <c r="BW123" s="104"/>
      <c r="BX123" s="104"/>
      <c r="BY123" s="104"/>
      <c r="BZ123" s="105"/>
      <c r="CA123" s="121"/>
      <c r="CB123" s="104"/>
      <c r="CC123" s="104"/>
      <c r="CD123" s="104"/>
      <c r="CE123" s="104"/>
      <c r="CF123" s="104"/>
      <c r="CG123" s="104"/>
      <c r="CH123" s="168"/>
    </row>
    <row r="124" spans="1:86" ht="12.75">
      <c r="A124" s="71" t="s">
        <v>112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156" t="s">
        <v>113</v>
      </c>
      <c r="S124" s="136"/>
      <c r="T124" s="136"/>
      <c r="U124" s="137"/>
      <c r="V124" s="150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2"/>
      <c r="AI124" s="61"/>
      <c r="AJ124" s="60"/>
      <c r="AK124" s="140"/>
      <c r="AL124" s="141"/>
      <c r="AM124" s="141"/>
      <c r="AN124" s="141"/>
      <c r="AO124" s="141"/>
      <c r="AP124" s="141"/>
      <c r="AQ124" s="141"/>
      <c r="AR124" s="141"/>
      <c r="AS124" s="143"/>
      <c r="AT124" s="140"/>
      <c r="AU124" s="141"/>
      <c r="AV124" s="141"/>
      <c r="AW124" s="141"/>
      <c r="AX124" s="141"/>
      <c r="AY124" s="141"/>
      <c r="AZ124" s="141"/>
      <c r="BA124" s="143"/>
      <c r="BB124" s="140"/>
      <c r="BC124" s="141"/>
      <c r="BD124" s="141"/>
      <c r="BE124" s="141"/>
      <c r="BF124" s="141"/>
      <c r="BG124" s="141"/>
      <c r="BH124" s="141"/>
      <c r="BI124" s="143"/>
      <c r="BJ124" s="140"/>
      <c r="BK124" s="141"/>
      <c r="BL124" s="141"/>
      <c r="BM124" s="141"/>
      <c r="BN124" s="141"/>
      <c r="BO124" s="141"/>
      <c r="BP124" s="141"/>
      <c r="BQ124" s="143"/>
      <c r="BR124" s="16"/>
      <c r="BS124" s="140">
        <v>0</v>
      </c>
      <c r="BT124" s="141"/>
      <c r="BU124" s="141"/>
      <c r="BV124" s="141"/>
      <c r="BW124" s="141"/>
      <c r="BX124" s="141"/>
      <c r="BY124" s="141"/>
      <c r="BZ124" s="143"/>
      <c r="CA124" s="140"/>
      <c r="CB124" s="141"/>
      <c r="CC124" s="141"/>
      <c r="CD124" s="141"/>
      <c r="CE124" s="141"/>
      <c r="CF124" s="141"/>
      <c r="CG124" s="141"/>
      <c r="CH124" s="142"/>
    </row>
    <row r="125" spans="1:86" ht="12.75">
      <c r="A125" s="138" t="s">
        <v>114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4"/>
      <c r="R125" s="156" t="s">
        <v>115</v>
      </c>
      <c r="S125" s="136"/>
      <c r="T125" s="136"/>
      <c r="U125" s="137"/>
      <c r="V125" s="150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2"/>
      <c r="AI125" s="61"/>
      <c r="AJ125" s="60"/>
      <c r="AK125" s="140"/>
      <c r="AL125" s="141"/>
      <c r="AM125" s="141"/>
      <c r="AN125" s="141"/>
      <c r="AO125" s="141"/>
      <c r="AP125" s="141"/>
      <c r="AQ125" s="141"/>
      <c r="AR125" s="141"/>
      <c r="AS125" s="143"/>
      <c r="AT125" s="140"/>
      <c r="AU125" s="141"/>
      <c r="AV125" s="141"/>
      <c r="AW125" s="141"/>
      <c r="AX125" s="141"/>
      <c r="AY125" s="141"/>
      <c r="AZ125" s="141"/>
      <c r="BA125" s="143"/>
      <c r="BB125" s="140"/>
      <c r="BC125" s="141"/>
      <c r="BD125" s="141"/>
      <c r="BE125" s="141"/>
      <c r="BF125" s="141"/>
      <c r="BG125" s="141"/>
      <c r="BH125" s="141"/>
      <c r="BI125" s="143"/>
      <c r="BJ125" s="140"/>
      <c r="BK125" s="141"/>
      <c r="BL125" s="141"/>
      <c r="BM125" s="141"/>
      <c r="BN125" s="141"/>
      <c r="BO125" s="141"/>
      <c r="BP125" s="141"/>
      <c r="BQ125" s="143"/>
      <c r="BR125" s="16"/>
      <c r="BS125" s="140"/>
      <c r="BT125" s="141"/>
      <c r="BU125" s="141"/>
      <c r="BV125" s="141"/>
      <c r="BW125" s="141"/>
      <c r="BX125" s="141"/>
      <c r="BY125" s="141"/>
      <c r="BZ125" s="143"/>
      <c r="CA125" s="140"/>
      <c r="CB125" s="141"/>
      <c r="CC125" s="141"/>
      <c r="CD125" s="141"/>
      <c r="CE125" s="141"/>
      <c r="CF125" s="141"/>
      <c r="CG125" s="141"/>
      <c r="CH125" s="142"/>
    </row>
    <row r="126" spans="1:86" ht="12.75">
      <c r="A126" s="172" t="s">
        <v>116</v>
      </c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4"/>
      <c r="R126" s="147" t="s">
        <v>117</v>
      </c>
      <c r="S126" s="148"/>
      <c r="T126" s="148"/>
      <c r="U126" s="149"/>
      <c r="V126" s="124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6"/>
      <c r="AI126" s="69"/>
      <c r="AJ126" s="51"/>
      <c r="AK126" s="115"/>
      <c r="AL126" s="116"/>
      <c r="AM126" s="116"/>
      <c r="AN126" s="116"/>
      <c r="AO126" s="116"/>
      <c r="AP126" s="116"/>
      <c r="AQ126" s="116"/>
      <c r="AR126" s="116"/>
      <c r="AS126" s="117"/>
      <c r="AT126" s="115"/>
      <c r="AU126" s="116"/>
      <c r="AV126" s="116"/>
      <c r="AW126" s="116"/>
      <c r="AX126" s="116"/>
      <c r="AY126" s="116"/>
      <c r="AZ126" s="116"/>
      <c r="BA126" s="117"/>
      <c r="BB126" s="115"/>
      <c r="BC126" s="116"/>
      <c r="BD126" s="116"/>
      <c r="BE126" s="116"/>
      <c r="BF126" s="116"/>
      <c r="BG126" s="116"/>
      <c r="BH126" s="116"/>
      <c r="BI126" s="117"/>
      <c r="BJ126" s="115"/>
      <c r="BK126" s="116"/>
      <c r="BL126" s="116"/>
      <c r="BM126" s="116"/>
      <c r="BN126" s="116"/>
      <c r="BO126" s="116"/>
      <c r="BP126" s="116"/>
      <c r="BQ126" s="117"/>
      <c r="BR126" s="58"/>
      <c r="BS126" s="115"/>
      <c r="BT126" s="116"/>
      <c r="BU126" s="116"/>
      <c r="BV126" s="116"/>
      <c r="BW126" s="116"/>
      <c r="BX126" s="116"/>
      <c r="BY126" s="116"/>
      <c r="BZ126" s="117"/>
      <c r="CA126" s="115"/>
      <c r="CB126" s="116"/>
      <c r="CC126" s="116"/>
      <c r="CD126" s="116"/>
      <c r="CE126" s="116"/>
      <c r="CF126" s="116"/>
      <c r="CG126" s="116"/>
      <c r="CH126" s="161"/>
    </row>
    <row r="127" spans="1:86" ht="12.75">
      <c r="A127" s="169" t="s">
        <v>118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1"/>
      <c r="R127" s="185"/>
      <c r="S127" s="186"/>
      <c r="T127" s="186"/>
      <c r="U127" s="187"/>
      <c r="V127" s="130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4"/>
      <c r="AI127" s="47"/>
      <c r="AJ127" s="21"/>
      <c r="AK127" s="121"/>
      <c r="AL127" s="104"/>
      <c r="AM127" s="104"/>
      <c r="AN127" s="104"/>
      <c r="AO127" s="104"/>
      <c r="AP127" s="104"/>
      <c r="AQ127" s="104"/>
      <c r="AR127" s="104"/>
      <c r="AS127" s="105"/>
      <c r="AT127" s="121"/>
      <c r="AU127" s="104"/>
      <c r="AV127" s="104"/>
      <c r="AW127" s="104"/>
      <c r="AX127" s="104"/>
      <c r="AY127" s="104"/>
      <c r="AZ127" s="104"/>
      <c r="BA127" s="105"/>
      <c r="BB127" s="121"/>
      <c r="BC127" s="104"/>
      <c r="BD127" s="104"/>
      <c r="BE127" s="104"/>
      <c r="BF127" s="104"/>
      <c r="BG127" s="104"/>
      <c r="BH127" s="104"/>
      <c r="BI127" s="105"/>
      <c r="BJ127" s="121"/>
      <c r="BK127" s="104"/>
      <c r="BL127" s="104"/>
      <c r="BM127" s="104"/>
      <c r="BN127" s="104"/>
      <c r="BO127" s="104"/>
      <c r="BP127" s="104"/>
      <c r="BQ127" s="105"/>
      <c r="BR127" s="49"/>
      <c r="BS127" s="121"/>
      <c r="BT127" s="104"/>
      <c r="BU127" s="104"/>
      <c r="BV127" s="104"/>
      <c r="BW127" s="104"/>
      <c r="BX127" s="104"/>
      <c r="BY127" s="104"/>
      <c r="BZ127" s="105"/>
      <c r="CA127" s="121"/>
      <c r="CB127" s="104"/>
      <c r="CC127" s="104"/>
      <c r="CD127" s="104"/>
      <c r="CE127" s="104"/>
      <c r="CF127" s="104"/>
      <c r="CG127" s="104"/>
      <c r="CH127" s="168"/>
    </row>
    <row r="128" spans="1:86" ht="12.75">
      <c r="A128" s="172" t="s">
        <v>119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4"/>
      <c r="R128" s="147" t="s">
        <v>120</v>
      </c>
      <c r="S128" s="148"/>
      <c r="T128" s="148"/>
      <c r="U128" s="149"/>
      <c r="V128" s="124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6"/>
      <c r="AI128" s="69"/>
      <c r="AJ128" s="51"/>
      <c r="AK128" s="115"/>
      <c r="AL128" s="116"/>
      <c r="AM128" s="116"/>
      <c r="AN128" s="116"/>
      <c r="AO128" s="116"/>
      <c r="AP128" s="116"/>
      <c r="AQ128" s="116"/>
      <c r="AR128" s="116"/>
      <c r="AS128" s="117"/>
      <c r="AT128" s="115"/>
      <c r="AU128" s="116"/>
      <c r="AV128" s="116"/>
      <c r="AW128" s="116"/>
      <c r="AX128" s="116"/>
      <c r="AY128" s="116"/>
      <c r="AZ128" s="116"/>
      <c r="BA128" s="117"/>
      <c r="BB128" s="115"/>
      <c r="BC128" s="116"/>
      <c r="BD128" s="116"/>
      <c r="BE128" s="116"/>
      <c r="BF128" s="116"/>
      <c r="BG128" s="116"/>
      <c r="BH128" s="116"/>
      <c r="BI128" s="117"/>
      <c r="BJ128" s="115"/>
      <c r="BK128" s="116"/>
      <c r="BL128" s="116"/>
      <c r="BM128" s="116"/>
      <c r="BN128" s="116"/>
      <c r="BO128" s="116"/>
      <c r="BP128" s="116"/>
      <c r="BQ128" s="117"/>
      <c r="BR128" s="58"/>
      <c r="BS128" s="115"/>
      <c r="BT128" s="116"/>
      <c r="BU128" s="116"/>
      <c r="BV128" s="116"/>
      <c r="BW128" s="116"/>
      <c r="BX128" s="116"/>
      <c r="BY128" s="116"/>
      <c r="BZ128" s="117"/>
      <c r="CA128" s="115"/>
      <c r="CB128" s="116"/>
      <c r="CC128" s="116"/>
      <c r="CD128" s="116"/>
      <c r="CE128" s="116"/>
      <c r="CF128" s="116"/>
      <c r="CG128" s="116"/>
      <c r="CH128" s="161"/>
    </row>
    <row r="129" spans="1:86" ht="12.75">
      <c r="A129" s="169" t="s">
        <v>121</v>
      </c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1"/>
      <c r="R129" s="185"/>
      <c r="S129" s="186"/>
      <c r="T129" s="186"/>
      <c r="U129" s="187"/>
      <c r="V129" s="130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4"/>
      <c r="AI129" s="47"/>
      <c r="AJ129" s="21"/>
      <c r="AK129" s="121"/>
      <c r="AL129" s="104"/>
      <c r="AM129" s="104"/>
      <c r="AN129" s="104"/>
      <c r="AO129" s="104"/>
      <c r="AP129" s="104"/>
      <c r="AQ129" s="104"/>
      <c r="AR129" s="104"/>
      <c r="AS129" s="105"/>
      <c r="AT129" s="121"/>
      <c r="AU129" s="104"/>
      <c r="AV129" s="104"/>
      <c r="AW129" s="104"/>
      <c r="AX129" s="104"/>
      <c r="AY129" s="104"/>
      <c r="AZ129" s="104"/>
      <c r="BA129" s="105"/>
      <c r="BB129" s="121"/>
      <c r="BC129" s="104"/>
      <c r="BD129" s="104"/>
      <c r="BE129" s="104"/>
      <c r="BF129" s="104"/>
      <c r="BG129" s="104"/>
      <c r="BH129" s="104"/>
      <c r="BI129" s="105"/>
      <c r="BJ129" s="121"/>
      <c r="BK129" s="104"/>
      <c r="BL129" s="104"/>
      <c r="BM129" s="104"/>
      <c r="BN129" s="104"/>
      <c r="BO129" s="104"/>
      <c r="BP129" s="104"/>
      <c r="BQ129" s="105"/>
      <c r="BR129" s="49"/>
      <c r="BS129" s="121"/>
      <c r="BT129" s="104"/>
      <c r="BU129" s="104"/>
      <c r="BV129" s="104"/>
      <c r="BW129" s="104"/>
      <c r="BX129" s="104"/>
      <c r="BY129" s="104"/>
      <c r="BZ129" s="105"/>
      <c r="CA129" s="121"/>
      <c r="CB129" s="104"/>
      <c r="CC129" s="104"/>
      <c r="CD129" s="104"/>
      <c r="CE129" s="104"/>
      <c r="CF129" s="104"/>
      <c r="CG129" s="104"/>
      <c r="CH129" s="168"/>
    </row>
    <row r="130" spans="1:86" ht="12.75">
      <c r="A130" s="138" t="s">
        <v>122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4"/>
      <c r="R130" s="156" t="s">
        <v>123</v>
      </c>
      <c r="S130" s="136"/>
      <c r="T130" s="136"/>
      <c r="U130" s="137"/>
      <c r="V130" s="150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2"/>
      <c r="AI130" s="61"/>
      <c r="AJ130" s="60"/>
      <c r="AK130" s="140"/>
      <c r="AL130" s="141"/>
      <c r="AM130" s="141"/>
      <c r="AN130" s="141"/>
      <c r="AO130" s="141"/>
      <c r="AP130" s="141"/>
      <c r="AQ130" s="141"/>
      <c r="AR130" s="141"/>
      <c r="AS130" s="143"/>
      <c r="AT130" s="140"/>
      <c r="AU130" s="141"/>
      <c r="AV130" s="141"/>
      <c r="AW130" s="141"/>
      <c r="AX130" s="141"/>
      <c r="AY130" s="141"/>
      <c r="AZ130" s="141"/>
      <c r="BA130" s="143"/>
      <c r="BB130" s="140"/>
      <c r="BC130" s="141"/>
      <c r="BD130" s="141"/>
      <c r="BE130" s="141"/>
      <c r="BF130" s="141"/>
      <c r="BG130" s="141"/>
      <c r="BH130" s="141"/>
      <c r="BI130" s="143"/>
      <c r="BJ130" s="140"/>
      <c r="BK130" s="141"/>
      <c r="BL130" s="141"/>
      <c r="BM130" s="141"/>
      <c r="BN130" s="141"/>
      <c r="BO130" s="141"/>
      <c r="BP130" s="141"/>
      <c r="BQ130" s="143"/>
      <c r="BR130" s="16"/>
      <c r="BS130" s="140"/>
      <c r="BT130" s="141"/>
      <c r="BU130" s="141"/>
      <c r="BV130" s="141"/>
      <c r="BW130" s="141"/>
      <c r="BX130" s="141"/>
      <c r="BY130" s="141"/>
      <c r="BZ130" s="143"/>
      <c r="CA130" s="140"/>
      <c r="CB130" s="141"/>
      <c r="CC130" s="141"/>
      <c r="CD130" s="141"/>
      <c r="CE130" s="141"/>
      <c r="CF130" s="141"/>
      <c r="CG130" s="141"/>
      <c r="CH130" s="142"/>
    </row>
    <row r="131" spans="1:86" ht="12.75">
      <c r="A131" s="172" t="s">
        <v>124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4"/>
      <c r="R131" s="147" t="s">
        <v>125</v>
      </c>
      <c r="S131" s="148"/>
      <c r="T131" s="148"/>
      <c r="U131" s="149"/>
      <c r="V131" s="124" t="s">
        <v>46</v>
      </c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6"/>
      <c r="AI131" s="69"/>
      <c r="AJ131" s="51"/>
      <c r="AK131" s="115"/>
      <c r="AL131" s="116"/>
      <c r="AM131" s="116"/>
      <c r="AN131" s="116"/>
      <c r="AO131" s="116"/>
      <c r="AP131" s="116"/>
      <c r="AQ131" s="116"/>
      <c r="AR131" s="116"/>
      <c r="AS131" s="117"/>
      <c r="AT131" s="115"/>
      <c r="AU131" s="116"/>
      <c r="AV131" s="116"/>
      <c r="AW131" s="116"/>
      <c r="AX131" s="116"/>
      <c r="AY131" s="116"/>
      <c r="AZ131" s="116"/>
      <c r="BA131" s="117"/>
      <c r="BB131" s="115"/>
      <c r="BC131" s="116"/>
      <c r="BD131" s="116"/>
      <c r="BE131" s="116"/>
      <c r="BF131" s="116"/>
      <c r="BG131" s="116"/>
      <c r="BH131" s="116"/>
      <c r="BI131" s="117"/>
      <c r="BJ131" s="115"/>
      <c r="BK131" s="116"/>
      <c r="BL131" s="116"/>
      <c r="BM131" s="116"/>
      <c r="BN131" s="116"/>
      <c r="BO131" s="116"/>
      <c r="BP131" s="116"/>
      <c r="BQ131" s="117"/>
      <c r="BR131" s="58"/>
      <c r="BS131" s="115"/>
      <c r="BT131" s="116"/>
      <c r="BU131" s="116"/>
      <c r="BV131" s="116"/>
      <c r="BW131" s="116"/>
      <c r="BX131" s="116"/>
      <c r="BY131" s="116"/>
      <c r="BZ131" s="117"/>
      <c r="CA131" s="115"/>
      <c r="CB131" s="116"/>
      <c r="CC131" s="116"/>
      <c r="CD131" s="116"/>
      <c r="CE131" s="116"/>
      <c r="CF131" s="116"/>
      <c r="CG131" s="116"/>
      <c r="CH131" s="161"/>
    </row>
    <row r="132" spans="1:86" ht="12.75">
      <c r="A132" s="169" t="s">
        <v>126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1"/>
      <c r="R132" s="185"/>
      <c r="S132" s="186"/>
      <c r="T132" s="186"/>
      <c r="U132" s="187"/>
      <c r="V132" s="130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4"/>
      <c r="AI132" s="47"/>
      <c r="AJ132" s="21"/>
      <c r="AK132" s="121"/>
      <c r="AL132" s="104"/>
      <c r="AM132" s="104"/>
      <c r="AN132" s="104"/>
      <c r="AO132" s="104"/>
      <c r="AP132" s="104"/>
      <c r="AQ132" s="104"/>
      <c r="AR132" s="104"/>
      <c r="AS132" s="105"/>
      <c r="AT132" s="121"/>
      <c r="AU132" s="104"/>
      <c r="AV132" s="104"/>
      <c r="AW132" s="104"/>
      <c r="AX132" s="104"/>
      <c r="AY132" s="104"/>
      <c r="AZ132" s="104"/>
      <c r="BA132" s="105"/>
      <c r="BB132" s="121"/>
      <c r="BC132" s="104"/>
      <c r="BD132" s="104"/>
      <c r="BE132" s="104"/>
      <c r="BF132" s="104"/>
      <c r="BG132" s="104"/>
      <c r="BH132" s="104"/>
      <c r="BI132" s="105"/>
      <c r="BJ132" s="121"/>
      <c r="BK132" s="104"/>
      <c r="BL132" s="104"/>
      <c r="BM132" s="104"/>
      <c r="BN132" s="104"/>
      <c r="BO132" s="104"/>
      <c r="BP132" s="104"/>
      <c r="BQ132" s="105"/>
      <c r="BR132" s="49"/>
      <c r="BS132" s="121"/>
      <c r="BT132" s="104"/>
      <c r="BU132" s="104"/>
      <c r="BV132" s="104"/>
      <c r="BW132" s="104"/>
      <c r="BX132" s="104"/>
      <c r="BY132" s="104"/>
      <c r="BZ132" s="105"/>
      <c r="CA132" s="121"/>
      <c r="CB132" s="104"/>
      <c r="CC132" s="104"/>
      <c r="CD132" s="104"/>
      <c r="CE132" s="104"/>
      <c r="CF132" s="104"/>
      <c r="CG132" s="104"/>
      <c r="CH132" s="168"/>
    </row>
    <row r="133" spans="1:86" ht="12.75">
      <c r="A133" s="172" t="s">
        <v>127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4"/>
      <c r="R133" s="147" t="s">
        <v>128</v>
      </c>
      <c r="S133" s="148"/>
      <c r="T133" s="148"/>
      <c r="U133" s="149"/>
      <c r="V133" s="124" t="s">
        <v>46</v>
      </c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6"/>
      <c r="AI133" s="69"/>
      <c r="AJ133" s="52"/>
      <c r="AK133" s="92">
        <f>AT133+BB133+BJ133+BR133+BS133</f>
        <v>0</v>
      </c>
      <c r="AL133" s="93"/>
      <c r="AM133" s="93"/>
      <c r="AN133" s="93"/>
      <c r="AO133" s="93"/>
      <c r="AP133" s="93"/>
      <c r="AQ133" s="93"/>
      <c r="AR133" s="93"/>
      <c r="AS133" s="94"/>
      <c r="AT133" s="92">
        <f>AT20-AT56</f>
        <v>0</v>
      </c>
      <c r="AU133" s="93"/>
      <c r="AV133" s="93"/>
      <c r="AW133" s="93"/>
      <c r="AX133" s="93"/>
      <c r="AY133" s="93"/>
      <c r="AZ133" s="93"/>
      <c r="BA133" s="94"/>
      <c r="BB133" s="92">
        <f>BB20-BB56</f>
        <v>0</v>
      </c>
      <c r="BC133" s="93"/>
      <c r="BD133" s="93"/>
      <c r="BE133" s="93"/>
      <c r="BF133" s="93"/>
      <c r="BG133" s="93"/>
      <c r="BH133" s="93"/>
      <c r="BI133" s="94"/>
      <c r="BJ133" s="92">
        <f>BJ20-BJ56</f>
        <v>0</v>
      </c>
      <c r="BK133" s="93"/>
      <c r="BL133" s="93"/>
      <c r="BM133" s="93"/>
      <c r="BN133" s="93"/>
      <c r="BO133" s="93"/>
      <c r="BP133" s="93"/>
      <c r="BQ133" s="94"/>
      <c r="BR133" s="159">
        <f>BR20-BR56</f>
        <v>0</v>
      </c>
      <c r="BS133" s="92">
        <f>BS20-BS56</f>
        <v>0</v>
      </c>
      <c r="BT133" s="93"/>
      <c r="BU133" s="93"/>
      <c r="BV133" s="93"/>
      <c r="BW133" s="93"/>
      <c r="BX133" s="93"/>
      <c r="BY133" s="93"/>
      <c r="BZ133" s="94"/>
      <c r="CA133" s="115"/>
      <c r="CB133" s="116"/>
      <c r="CC133" s="116"/>
      <c r="CD133" s="116"/>
      <c r="CE133" s="116"/>
      <c r="CF133" s="116"/>
      <c r="CG133" s="116"/>
      <c r="CH133" s="161"/>
    </row>
    <row r="134" spans="1:86" ht="13.5" thickBot="1">
      <c r="A134" s="165" t="s">
        <v>126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7"/>
      <c r="R134" s="175"/>
      <c r="S134" s="176"/>
      <c r="T134" s="176"/>
      <c r="U134" s="177"/>
      <c r="V134" s="178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80"/>
      <c r="AI134" s="88"/>
      <c r="AJ134" s="87"/>
      <c r="AK134" s="181"/>
      <c r="AL134" s="182"/>
      <c r="AM134" s="182"/>
      <c r="AN134" s="182"/>
      <c r="AO134" s="182"/>
      <c r="AP134" s="182"/>
      <c r="AQ134" s="182"/>
      <c r="AR134" s="182"/>
      <c r="AS134" s="183"/>
      <c r="AT134" s="181"/>
      <c r="AU134" s="182"/>
      <c r="AV134" s="182"/>
      <c r="AW134" s="182"/>
      <c r="AX134" s="182"/>
      <c r="AY134" s="182"/>
      <c r="AZ134" s="182"/>
      <c r="BA134" s="183"/>
      <c r="BB134" s="181"/>
      <c r="BC134" s="182"/>
      <c r="BD134" s="182"/>
      <c r="BE134" s="182"/>
      <c r="BF134" s="182"/>
      <c r="BG134" s="182"/>
      <c r="BH134" s="182"/>
      <c r="BI134" s="183"/>
      <c r="BJ134" s="181"/>
      <c r="BK134" s="182"/>
      <c r="BL134" s="182"/>
      <c r="BM134" s="182"/>
      <c r="BN134" s="182"/>
      <c r="BO134" s="182"/>
      <c r="BP134" s="182"/>
      <c r="BQ134" s="183"/>
      <c r="BR134" s="184"/>
      <c r="BS134" s="181"/>
      <c r="BT134" s="182"/>
      <c r="BU134" s="182"/>
      <c r="BV134" s="182"/>
      <c r="BW134" s="182"/>
      <c r="BX134" s="182"/>
      <c r="BY134" s="182"/>
      <c r="BZ134" s="183"/>
      <c r="CA134" s="162"/>
      <c r="CB134" s="163"/>
      <c r="CC134" s="163"/>
      <c r="CD134" s="163"/>
      <c r="CE134" s="163"/>
      <c r="CF134" s="163"/>
      <c r="CG134" s="163"/>
      <c r="CH134" s="164"/>
    </row>
  </sheetData>
  <mergeCells count="825">
    <mergeCell ref="CA105:CH105"/>
    <mergeCell ref="AT105:BA105"/>
    <mergeCell ref="BB105:BI105"/>
    <mergeCell ref="BJ105:BQ105"/>
    <mergeCell ref="BS105:BZ105"/>
    <mergeCell ref="A105:Q105"/>
    <mergeCell ref="R105:U105"/>
    <mergeCell ref="V105:AH105"/>
    <mergeCell ref="AK105:AS105"/>
    <mergeCell ref="CA113:CH113"/>
    <mergeCell ref="AT113:BA113"/>
    <mergeCell ref="BB113:BI113"/>
    <mergeCell ref="BJ113:BQ113"/>
    <mergeCell ref="BS113:BZ113"/>
    <mergeCell ref="A113:Q113"/>
    <mergeCell ref="R113:U113"/>
    <mergeCell ref="V113:AH113"/>
    <mergeCell ref="AK113:AS113"/>
    <mergeCell ref="CA109:CH109"/>
    <mergeCell ref="AT109:BA109"/>
    <mergeCell ref="BB109:BI109"/>
    <mergeCell ref="BJ109:BQ109"/>
    <mergeCell ref="BS109:BZ109"/>
    <mergeCell ref="A109:Q109"/>
    <mergeCell ref="R109:U109"/>
    <mergeCell ref="V109:AH109"/>
    <mergeCell ref="AK109:AS109"/>
    <mergeCell ref="CA102:CH102"/>
    <mergeCell ref="AT102:BA102"/>
    <mergeCell ref="BB102:BI102"/>
    <mergeCell ref="BJ102:BQ102"/>
    <mergeCell ref="BS102:BZ102"/>
    <mergeCell ref="A102:Q102"/>
    <mergeCell ref="R102:U102"/>
    <mergeCell ref="V102:AH102"/>
    <mergeCell ref="AK102:AS102"/>
    <mergeCell ref="CA112:CH112"/>
    <mergeCell ref="A111:Q111"/>
    <mergeCell ref="R111:U111"/>
    <mergeCell ref="V111:AH111"/>
    <mergeCell ref="AK111:AS111"/>
    <mergeCell ref="AT111:BA111"/>
    <mergeCell ref="BB111:BI111"/>
    <mergeCell ref="BJ111:BQ111"/>
    <mergeCell ref="BS111:BZ111"/>
    <mergeCell ref="CA111:CH111"/>
    <mergeCell ref="AT112:BA112"/>
    <mergeCell ref="BB112:BI112"/>
    <mergeCell ref="BJ112:BQ112"/>
    <mergeCell ref="BS112:BZ112"/>
    <mergeCell ref="A112:Q112"/>
    <mergeCell ref="R112:U112"/>
    <mergeCell ref="V112:AH112"/>
    <mergeCell ref="AK112:AS112"/>
    <mergeCell ref="V50:AH50"/>
    <mergeCell ref="AK50:AS50"/>
    <mergeCell ref="BB50:BI50"/>
    <mergeCell ref="V51:AH51"/>
    <mergeCell ref="AK51:AS51"/>
    <mergeCell ref="BB51:BI51"/>
    <mergeCell ref="CA106:CH106"/>
    <mergeCell ref="AT106:BA106"/>
    <mergeCell ref="BB106:BI106"/>
    <mergeCell ref="BJ106:BQ106"/>
    <mergeCell ref="BS106:BZ106"/>
    <mergeCell ref="A106:Q106"/>
    <mergeCell ref="R106:U106"/>
    <mergeCell ref="V106:AH106"/>
    <mergeCell ref="AK106:AS106"/>
    <mergeCell ref="BJ110:BQ110"/>
    <mergeCell ref="BS110:BZ110"/>
    <mergeCell ref="CA110:CH110"/>
    <mergeCell ref="V49:AH49"/>
    <mergeCell ref="AK49:AS49"/>
    <mergeCell ref="BB49:BI49"/>
    <mergeCell ref="AT110:BA110"/>
    <mergeCell ref="BB110:BI110"/>
    <mergeCell ref="BJ52:BQ52"/>
    <mergeCell ref="BS52:BZ52"/>
    <mergeCell ref="A110:Q110"/>
    <mergeCell ref="R110:U110"/>
    <mergeCell ref="V110:AH110"/>
    <mergeCell ref="AK110:AS110"/>
    <mergeCell ref="A3:CH3"/>
    <mergeCell ref="AP4:BA4"/>
    <mergeCell ref="BB4:BC4"/>
    <mergeCell ref="BE4:BH4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8:Q8"/>
    <mergeCell ref="R8:U8"/>
    <mergeCell ref="V8:AH8"/>
    <mergeCell ref="AK8:AS8"/>
    <mergeCell ref="AT8:BA8"/>
    <mergeCell ref="BB8:BI8"/>
    <mergeCell ref="BJ8:BQ8"/>
    <mergeCell ref="BS8:CH8"/>
    <mergeCell ref="A9:Q9"/>
    <mergeCell ref="R9:U9"/>
    <mergeCell ref="V9:AH9"/>
    <mergeCell ref="AK9:AS9"/>
    <mergeCell ref="AT9:BA9"/>
    <mergeCell ref="BB9:BI9"/>
    <mergeCell ref="BJ9:BQ9"/>
    <mergeCell ref="BS9:CH9"/>
    <mergeCell ref="A10:Q10"/>
    <mergeCell ref="R10:U10"/>
    <mergeCell ref="V10:AH10"/>
    <mergeCell ref="AK10:AS10"/>
    <mergeCell ref="AT10:BA10"/>
    <mergeCell ref="BB10:BI10"/>
    <mergeCell ref="BJ10:BQ10"/>
    <mergeCell ref="BS10:CH10"/>
    <mergeCell ref="A11:Q11"/>
    <mergeCell ref="R11:U11"/>
    <mergeCell ref="V11:AH11"/>
    <mergeCell ref="AK11:AS11"/>
    <mergeCell ref="AT11:BA11"/>
    <mergeCell ref="BB11:BI11"/>
    <mergeCell ref="BJ11:BQ11"/>
    <mergeCell ref="BS11:CH11"/>
    <mergeCell ref="A12:Q12"/>
    <mergeCell ref="R12:U12"/>
    <mergeCell ref="V12:AH12"/>
    <mergeCell ref="AI12:AI17"/>
    <mergeCell ref="A16:Q16"/>
    <mergeCell ref="R16:U16"/>
    <mergeCell ref="V16:AH16"/>
    <mergeCell ref="AK12:AS12"/>
    <mergeCell ref="AT12:BA12"/>
    <mergeCell ref="BB12:BI12"/>
    <mergeCell ref="BJ12:BQ12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AK16:AS16"/>
    <mergeCell ref="AT16:BA16"/>
    <mergeCell ref="BB16:BI16"/>
    <mergeCell ref="BJ16:BQ16"/>
    <mergeCell ref="BS16:BZ16"/>
    <mergeCell ref="CA16:CH16"/>
    <mergeCell ref="AT17:BA17"/>
    <mergeCell ref="AT18:BA18"/>
    <mergeCell ref="A19:Q19"/>
    <mergeCell ref="R19:U19"/>
    <mergeCell ref="V19:AH19"/>
    <mergeCell ref="AK19:AS19"/>
    <mergeCell ref="AT19:BA19"/>
    <mergeCell ref="BB19:BI19"/>
    <mergeCell ref="BJ19:BQ19"/>
    <mergeCell ref="BS19:BZ19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A26:Q26"/>
    <mergeCell ref="A27:Q27"/>
    <mergeCell ref="V27:AH27"/>
    <mergeCell ref="AK27:AS27"/>
    <mergeCell ref="AT27:BA27"/>
    <mergeCell ref="A28:Q28"/>
    <mergeCell ref="V28:AH28"/>
    <mergeCell ref="AK28:AS28"/>
    <mergeCell ref="AT28:BA28"/>
    <mergeCell ref="A29:Q29"/>
    <mergeCell ref="V29:AH29"/>
    <mergeCell ref="AK29:AS29"/>
    <mergeCell ref="AT29:BA29"/>
    <mergeCell ref="A30:Q30"/>
    <mergeCell ref="V30:AH30"/>
    <mergeCell ref="AK30:AS30"/>
    <mergeCell ref="AT30:BA30"/>
    <mergeCell ref="A31:Q31"/>
    <mergeCell ref="V31:AH31"/>
    <mergeCell ref="AK31:AS31"/>
    <mergeCell ref="AT31:BA31"/>
    <mergeCell ref="A32:Q32"/>
    <mergeCell ref="V32:AH32"/>
    <mergeCell ref="AK32:AS32"/>
    <mergeCell ref="AT32:BA32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BR34:BR36"/>
    <mergeCell ref="BS34:BZ36"/>
    <mergeCell ref="CA34:CH36"/>
    <mergeCell ref="A35:Q35"/>
    <mergeCell ref="A36:Q36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CA37:CH41"/>
    <mergeCell ref="AT37:BA41"/>
    <mergeCell ref="BB37:BI41"/>
    <mergeCell ref="BJ37:BQ41"/>
    <mergeCell ref="BS37:BZ41"/>
    <mergeCell ref="BB42:BI43"/>
    <mergeCell ref="R42:U43"/>
    <mergeCell ref="V42:AH43"/>
    <mergeCell ref="AK42:AS43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A54:Q54"/>
    <mergeCell ref="A55:Q55"/>
    <mergeCell ref="R55:U55"/>
    <mergeCell ref="V55:AH55"/>
    <mergeCell ref="AK55:AS55"/>
    <mergeCell ref="AT55:BA55"/>
    <mergeCell ref="BB55:BI55"/>
    <mergeCell ref="BJ55:BQ55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J68:BQ68"/>
    <mergeCell ref="BS68:BZ68"/>
    <mergeCell ref="A68:Q68"/>
    <mergeCell ref="R68:U68"/>
    <mergeCell ref="V68:AH68"/>
    <mergeCell ref="AK68:AS68"/>
    <mergeCell ref="CA68:CH68"/>
    <mergeCell ref="A69:Q69"/>
    <mergeCell ref="R69:U69"/>
    <mergeCell ref="V69:AH69"/>
    <mergeCell ref="AK69:AS69"/>
    <mergeCell ref="AT69:BA69"/>
    <mergeCell ref="BB69:BI69"/>
    <mergeCell ref="BJ69:BQ69"/>
    <mergeCell ref="BS69:BZ69"/>
    <mergeCell ref="CA69:CH69"/>
    <mergeCell ref="BJ70:BQ70"/>
    <mergeCell ref="BS70:BZ70"/>
    <mergeCell ref="A70:Q70"/>
    <mergeCell ref="R70:U70"/>
    <mergeCell ref="V70:AH70"/>
    <mergeCell ref="AK70:AS70"/>
    <mergeCell ref="CA70:CH70"/>
    <mergeCell ref="A72:Q72"/>
    <mergeCell ref="R72:U72"/>
    <mergeCell ref="V72:AH72"/>
    <mergeCell ref="AK72:AS72"/>
    <mergeCell ref="AT72:BA72"/>
    <mergeCell ref="BB72:BI72"/>
    <mergeCell ref="BJ72:BQ72"/>
    <mergeCell ref="BS72:BZ72"/>
    <mergeCell ref="CA72:CH72"/>
    <mergeCell ref="BJ73:BQ74"/>
    <mergeCell ref="BR73:BR74"/>
    <mergeCell ref="A73:Q73"/>
    <mergeCell ref="R73:U74"/>
    <mergeCell ref="V73:AH74"/>
    <mergeCell ref="AK73:AS74"/>
    <mergeCell ref="A74:Q74"/>
    <mergeCell ref="R75:U76"/>
    <mergeCell ref="V75:AH76"/>
    <mergeCell ref="AI75:AI76"/>
    <mergeCell ref="BR75:BR76"/>
    <mergeCell ref="BJ75:BQ76"/>
    <mergeCell ref="AJ75:AJ76"/>
    <mergeCell ref="AK75:AS76"/>
    <mergeCell ref="AT75:BA76"/>
    <mergeCell ref="BB75:BI76"/>
    <mergeCell ref="BS75:BZ76"/>
    <mergeCell ref="CA75:CH76"/>
    <mergeCell ref="BS73:BZ74"/>
    <mergeCell ref="CA73:CH74"/>
    <mergeCell ref="BR77:BR79"/>
    <mergeCell ref="BS77:BZ79"/>
    <mergeCell ref="CA77:CH79"/>
    <mergeCell ref="A78:Q78"/>
    <mergeCell ref="A79:Q79"/>
    <mergeCell ref="AK77:AS79"/>
    <mergeCell ref="AT77:BA79"/>
    <mergeCell ref="BB77:BI79"/>
    <mergeCell ref="BJ77:BQ79"/>
    <mergeCell ref="R77:U79"/>
    <mergeCell ref="A80:Q82"/>
    <mergeCell ref="R80:U82"/>
    <mergeCell ref="V80:AH82"/>
    <mergeCell ref="AI80:AI82"/>
    <mergeCell ref="A83:Q83"/>
    <mergeCell ref="R83:U83"/>
    <mergeCell ref="V83:AH83"/>
    <mergeCell ref="AK83:AS83"/>
    <mergeCell ref="R85:U86"/>
    <mergeCell ref="BJ80:BQ82"/>
    <mergeCell ref="BS80:BZ82"/>
    <mergeCell ref="CA80:CH82"/>
    <mergeCell ref="AT83:BA83"/>
    <mergeCell ref="BB83:BI83"/>
    <mergeCell ref="BJ83:BQ83"/>
    <mergeCell ref="AJ80:AJ82"/>
    <mergeCell ref="AK80:AS82"/>
    <mergeCell ref="AT80:BA82"/>
    <mergeCell ref="BR85:BR86"/>
    <mergeCell ref="BS83:BZ83"/>
    <mergeCell ref="CA83:CH83"/>
    <mergeCell ref="A84:Q84"/>
    <mergeCell ref="V84:AH86"/>
    <mergeCell ref="AT84:BA86"/>
    <mergeCell ref="BB84:BI86"/>
    <mergeCell ref="BJ84:BQ86"/>
    <mergeCell ref="BS84:BZ86"/>
    <mergeCell ref="CA84:CH86"/>
    <mergeCell ref="BS87:BZ89"/>
    <mergeCell ref="CA87:CH89"/>
    <mergeCell ref="A88:Q88"/>
    <mergeCell ref="A89:Q89"/>
    <mergeCell ref="AT87:BA89"/>
    <mergeCell ref="BB87:BI89"/>
    <mergeCell ref="BJ87:BQ89"/>
    <mergeCell ref="BR87:BR89"/>
    <mergeCell ref="A87:Q87"/>
    <mergeCell ref="R87:U89"/>
    <mergeCell ref="A90:Q90"/>
    <mergeCell ref="R90:U91"/>
    <mergeCell ref="V90:AH91"/>
    <mergeCell ref="AK90:AS91"/>
    <mergeCell ref="CA90:CH91"/>
    <mergeCell ref="A91:Q91"/>
    <mergeCell ref="A92:Q92"/>
    <mergeCell ref="R92:U92"/>
    <mergeCell ref="V92:AH92"/>
    <mergeCell ref="AK92:AS92"/>
    <mergeCell ref="AT92:BA92"/>
    <mergeCell ref="BB92:BI92"/>
    <mergeCell ref="BJ92:BQ92"/>
    <mergeCell ref="BJ90:BQ91"/>
    <mergeCell ref="CA92:CH92"/>
    <mergeCell ref="A93:Q93"/>
    <mergeCell ref="R93:U93"/>
    <mergeCell ref="V93:AH93"/>
    <mergeCell ref="AK93:AS93"/>
    <mergeCell ref="AT93:BA93"/>
    <mergeCell ref="BB93:BI93"/>
    <mergeCell ref="BJ93:BQ93"/>
    <mergeCell ref="BS93:BZ93"/>
    <mergeCell ref="CA93:CH93"/>
    <mergeCell ref="A94:Q94"/>
    <mergeCell ref="R94:U94"/>
    <mergeCell ref="V94:AH94"/>
    <mergeCell ref="AK94:AS94"/>
    <mergeCell ref="AT94:BA94"/>
    <mergeCell ref="BB94:BI94"/>
    <mergeCell ref="BJ94:BQ94"/>
    <mergeCell ref="BS94:BZ94"/>
    <mergeCell ref="CA94:CH94"/>
    <mergeCell ref="BJ97:BQ97"/>
    <mergeCell ref="BS97:BZ97"/>
    <mergeCell ref="A97:Q97"/>
    <mergeCell ref="R97:U97"/>
    <mergeCell ref="V97:AH97"/>
    <mergeCell ref="AK97:AS97"/>
    <mergeCell ref="CA97:CH97"/>
    <mergeCell ref="AT97:BA97"/>
    <mergeCell ref="BB97:BI97"/>
    <mergeCell ref="A98:Q98"/>
    <mergeCell ref="R98:U98"/>
    <mergeCell ref="V98:AH98"/>
    <mergeCell ref="AK98:AS98"/>
    <mergeCell ref="AT98:BA98"/>
    <mergeCell ref="BB98:BI98"/>
    <mergeCell ref="BJ98:BQ98"/>
    <mergeCell ref="BS98:BZ98"/>
    <mergeCell ref="CA98:CH98"/>
    <mergeCell ref="BJ100:BQ100"/>
    <mergeCell ref="BS100:BZ100"/>
    <mergeCell ref="A100:Q100"/>
    <mergeCell ref="R100:U100"/>
    <mergeCell ref="V100:AH100"/>
    <mergeCell ref="AK100:AS100"/>
    <mergeCell ref="CA100:CH100"/>
    <mergeCell ref="AT100:BA100"/>
    <mergeCell ref="BB100:BI100"/>
    <mergeCell ref="A104:Q104"/>
    <mergeCell ref="R104:U104"/>
    <mergeCell ref="V104:AH104"/>
    <mergeCell ref="AK104:AS104"/>
    <mergeCell ref="AT104:BA104"/>
    <mergeCell ref="BB104:BI104"/>
    <mergeCell ref="BJ104:BQ104"/>
    <mergeCell ref="BS104:BZ104"/>
    <mergeCell ref="CA104:CH104"/>
    <mergeCell ref="BJ107:BQ107"/>
    <mergeCell ref="BS107:BZ107"/>
    <mergeCell ref="A107:Q107"/>
    <mergeCell ref="R107:U107"/>
    <mergeCell ref="V107:AH107"/>
    <mergeCell ref="AK107:AS107"/>
    <mergeCell ref="CA107:CH107"/>
    <mergeCell ref="AT107:BA107"/>
    <mergeCell ref="BB107:BI107"/>
    <mergeCell ref="A108:Q108"/>
    <mergeCell ref="R108:U108"/>
    <mergeCell ref="V108:AH108"/>
    <mergeCell ref="AK108:AS108"/>
    <mergeCell ref="AT108:BA108"/>
    <mergeCell ref="BB108:BI108"/>
    <mergeCell ref="BJ108:BQ108"/>
    <mergeCell ref="BS108:BZ108"/>
    <mergeCell ref="CA108:CH108"/>
    <mergeCell ref="A115:Q115"/>
    <mergeCell ref="R115:U115"/>
    <mergeCell ref="V115:AH115"/>
    <mergeCell ref="AK115:AS115"/>
    <mergeCell ref="AT115:BA115"/>
    <mergeCell ref="BB115:BI115"/>
    <mergeCell ref="BJ115:BQ115"/>
    <mergeCell ref="BS115:BZ115"/>
    <mergeCell ref="CA115:CH115"/>
    <mergeCell ref="A116:Q116"/>
    <mergeCell ref="R116:U116"/>
    <mergeCell ref="V116:AH116"/>
    <mergeCell ref="AK116:AS116"/>
    <mergeCell ref="AT116:BA116"/>
    <mergeCell ref="BB116:BI116"/>
    <mergeCell ref="BJ116:BQ116"/>
    <mergeCell ref="BS116:BZ116"/>
    <mergeCell ref="CA116:CH116"/>
    <mergeCell ref="A117:Q117"/>
    <mergeCell ref="R117:U117"/>
    <mergeCell ref="V117:AH117"/>
    <mergeCell ref="AK117:AS117"/>
    <mergeCell ref="AT117:BA117"/>
    <mergeCell ref="BB117:BI117"/>
    <mergeCell ref="BJ117:BQ117"/>
    <mergeCell ref="BS117:BZ117"/>
    <mergeCell ref="CA117:CH117"/>
    <mergeCell ref="A118:Q118"/>
    <mergeCell ref="R118:U118"/>
    <mergeCell ref="V118:AH118"/>
    <mergeCell ref="AK118:AS118"/>
    <mergeCell ref="AT118:BA118"/>
    <mergeCell ref="BB118:BI118"/>
    <mergeCell ref="BJ118:BQ118"/>
    <mergeCell ref="BS118:BZ118"/>
    <mergeCell ref="CA118:CH118"/>
    <mergeCell ref="A119:Q119"/>
    <mergeCell ref="R119:U119"/>
    <mergeCell ref="V119:AH119"/>
    <mergeCell ref="AK119:AS119"/>
    <mergeCell ref="AT119:BA119"/>
    <mergeCell ref="BB119:BI119"/>
    <mergeCell ref="BJ119:BQ119"/>
    <mergeCell ref="BS119:BZ119"/>
    <mergeCell ref="CA119:CH119"/>
    <mergeCell ref="A120:Q120"/>
    <mergeCell ref="R120:U120"/>
    <mergeCell ref="V120:AH120"/>
    <mergeCell ref="AK120:AS120"/>
    <mergeCell ref="AT120:BA120"/>
    <mergeCell ref="BB120:BI120"/>
    <mergeCell ref="BJ120:BQ120"/>
    <mergeCell ref="BS120:BZ120"/>
    <mergeCell ref="CA120:CH120"/>
    <mergeCell ref="A121:Q121"/>
    <mergeCell ref="R121:U121"/>
    <mergeCell ref="V121:AH121"/>
    <mergeCell ref="AK121:AS121"/>
    <mergeCell ref="AT121:BA121"/>
    <mergeCell ref="BB121:BI121"/>
    <mergeCell ref="BJ121:BQ121"/>
    <mergeCell ref="BS121:BZ121"/>
    <mergeCell ref="CA121:CH121"/>
    <mergeCell ref="A122:Q122"/>
    <mergeCell ref="R122:U123"/>
    <mergeCell ref="V122:AH123"/>
    <mergeCell ref="AI122:AI123"/>
    <mergeCell ref="A123:Q123"/>
    <mergeCell ref="AJ122:AJ123"/>
    <mergeCell ref="AK122:AS123"/>
    <mergeCell ref="AT122:BA123"/>
    <mergeCell ref="BB122:BI123"/>
    <mergeCell ref="BJ122:BQ123"/>
    <mergeCell ref="BR122:BR123"/>
    <mergeCell ref="BS122:BZ123"/>
    <mergeCell ref="CA122:CH123"/>
    <mergeCell ref="R124:U124"/>
    <mergeCell ref="V124:AH124"/>
    <mergeCell ref="AK124:AS124"/>
    <mergeCell ref="AT124:BA124"/>
    <mergeCell ref="BB124:BI124"/>
    <mergeCell ref="BJ124:BQ124"/>
    <mergeCell ref="BS124:BZ124"/>
    <mergeCell ref="CA124:CH124"/>
    <mergeCell ref="A125:Q125"/>
    <mergeCell ref="R125:U125"/>
    <mergeCell ref="V125:AH125"/>
    <mergeCell ref="AK125:AS125"/>
    <mergeCell ref="AT125:BA125"/>
    <mergeCell ref="BB125:BI125"/>
    <mergeCell ref="BJ125:BQ125"/>
    <mergeCell ref="BS125:BZ125"/>
    <mergeCell ref="CA125:CH125"/>
    <mergeCell ref="A126:Q126"/>
    <mergeCell ref="R126:U127"/>
    <mergeCell ref="V126:AH127"/>
    <mergeCell ref="AK126:AS127"/>
    <mergeCell ref="AT126:BA127"/>
    <mergeCell ref="BB126:BI127"/>
    <mergeCell ref="BJ126:BQ127"/>
    <mergeCell ref="BS126:BZ127"/>
    <mergeCell ref="CA126:CH127"/>
    <mergeCell ref="A127:Q127"/>
    <mergeCell ref="A128:Q128"/>
    <mergeCell ref="R128:U129"/>
    <mergeCell ref="V128:AH129"/>
    <mergeCell ref="AK128:AS129"/>
    <mergeCell ref="AT128:BA129"/>
    <mergeCell ref="BB128:BI129"/>
    <mergeCell ref="BJ128:BQ129"/>
    <mergeCell ref="BS128:BZ129"/>
    <mergeCell ref="CA128:CH129"/>
    <mergeCell ref="A129:Q129"/>
    <mergeCell ref="A130:Q130"/>
    <mergeCell ref="R130:U130"/>
    <mergeCell ref="V130:AH130"/>
    <mergeCell ref="AK130:AS130"/>
    <mergeCell ref="AT130:BA130"/>
    <mergeCell ref="BB130:BI130"/>
    <mergeCell ref="BJ130:BQ130"/>
    <mergeCell ref="CA130:CH130"/>
    <mergeCell ref="A131:Q131"/>
    <mergeCell ref="R131:U132"/>
    <mergeCell ref="V131:AH132"/>
    <mergeCell ref="AK131:AS132"/>
    <mergeCell ref="AT131:BA132"/>
    <mergeCell ref="BB131:BI132"/>
    <mergeCell ref="BJ131:BQ132"/>
    <mergeCell ref="BS131:BZ132"/>
    <mergeCell ref="BJ133:BQ134"/>
    <mergeCell ref="BR133:BR134"/>
    <mergeCell ref="BS130:BZ130"/>
    <mergeCell ref="BS133:BZ134"/>
    <mergeCell ref="CA133:CH134"/>
    <mergeCell ref="A134:Q134"/>
    <mergeCell ref="CA131:CH132"/>
    <mergeCell ref="A132:Q132"/>
    <mergeCell ref="A133:Q133"/>
    <mergeCell ref="R133:U134"/>
    <mergeCell ref="V133:AH134"/>
    <mergeCell ref="AK133:AS134"/>
    <mergeCell ref="AT133:BA134"/>
    <mergeCell ref="BB133:BI134"/>
    <mergeCell ref="BJ65:BQ65"/>
    <mergeCell ref="BS65:BZ65"/>
    <mergeCell ref="A96:Q96"/>
    <mergeCell ref="R96:U96"/>
    <mergeCell ref="V96:AH96"/>
    <mergeCell ref="BB96:BI96"/>
    <mergeCell ref="AK96:AS96"/>
    <mergeCell ref="BS92:BZ92"/>
    <mergeCell ref="BS90:BZ91"/>
    <mergeCell ref="BR90:BR91"/>
    <mergeCell ref="A65:Q65"/>
    <mergeCell ref="R65:U65"/>
    <mergeCell ref="V65:AH65"/>
    <mergeCell ref="AK65:AS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K64:AS64"/>
    <mergeCell ref="AT64:BA64"/>
    <mergeCell ref="AT65:BA65"/>
    <mergeCell ref="BB65:BI65"/>
    <mergeCell ref="AT33:BA33"/>
    <mergeCell ref="AK47:AS47"/>
    <mergeCell ref="BB47:BI47"/>
    <mergeCell ref="AT90:BA91"/>
    <mergeCell ref="BB90:BI91"/>
    <mergeCell ref="AT73:BA74"/>
    <mergeCell ref="BB73:BI74"/>
    <mergeCell ref="AT70:BA70"/>
    <mergeCell ref="BB70:BI70"/>
    <mergeCell ref="AT68:BA68"/>
    <mergeCell ref="BB80:BI82"/>
    <mergeCell ref="V77:AH79"/>
    <mergeCell ref="V66:AH66"/>
    <mergeCell ref="AK66:AS66"/>
    <mergeCell ref="AT66:BA66"/>
    <mergeCell ref="BB66:BI66"/>
    <mergeCell ref="AI77:AI79"/>
    <mergeCell ref="AJ77:AJ79"/>
    <mergeCell ref="BB68:BI68"/>
    <mergeCell ref="AT67:BA67"/>
    <mergeCell ref="V87:AH89"/>
    <mergeCell ref="AK87:AS89"/>
    <mergeCell ref="AI85:AI86"/>
    <mergeCell ref="AJ85:AJ86"/>
    <mergeCell ref="AK85:AS86"/>
    <mergeCell ref="AT101:BA101"/>
    <mergeCell ref="V101:AH101"/>
    <mergeCell ref="R101:U101"/>
    <mergeCell ref="A101:Q101"/>
    <mergeCell ref="AK101:AS101"/>
    <mergeCell ref="V61:AH61"/>
    <mergeCell ref="R61:U61"/>
    <mergeCell ref="A61:Q61"/>
    <mergeCell ref="A99:Q99"/>
    <mergeCell ref="R99:U99"/>
    <mergeCell ref="V99:AH99"/>
    <mergeCell ref="A95:Q95"/>
    <mergeCell ref="R95:U95"/>
    <mergeCell ref="A66:Q66"/>
    <mergeCell ref="R66:U66"/>
    <mergeCell ref="AK99:AS99"/>
    <mergeCell ref="AT99:BA99"/>
    <mergeCell ref="BB99:BI99"/>
    <mergeCell ref="V48:AH48"/>
    <mergeCell ref="AK48:AS48"/>
    <mergeCell ref="BB48:BI48"/>
    <mergeCell ref="V95:AH95"/>
    <mergeCell ref="AK95:AS95"/>
    <mergeCell ref="AT95:BA95"/>
    <mergeCell ref="BB95:BI95"/>
    <mergeCell ref="A114:Q114"/>
    <mergeCell ref="R114:U114"/>
    <mergeCell ref="V114:AH114"/>
    <mergeCell ref="AK114:AS114"/>
    <mergeCell ref="CA114:CH114"/>
    <mergeCell ref="AT114:BA114"/>
    <mergeCell ref="BB114:BI114"/>
    <mergeCell ref="BJ114:BQ114"/>
    <mergeCell ref="BS114:BZ114"/>
    <mergeCell ref="A67:Q67"/>
    <mergeCell ref="R67:U67"/>
    <mergeCell ref="V67:AH67"/>
    <mergeCell ref="AK67:AS67"/>
    <mergeCell ref="BB67:BI67"/>
    <mergeCell ref="BJ67:BQ67"/>
    <mergeCell ref="BS67:BZ67"/>
    <mergeCell ref="CA67:CH67"/>
    <mergeCell ref="A71:Q71"/>
    <mergeCell ref="R71:U71"/>
    <mergeCell ref="V71:AH71"/>
    <mergeCell ref="AK71:AS71"/>
    <mergeCell ref="CA71:CH71"/>
    <mergeCell ref="AT71:BA71"/>
    <mergeCell ref="BB71:BI71"/>
    <mergeCell ref="BJ71:BQ71"/>
    <mergeCell ref="BS71:BZ71"/>
    <mergeCell ref="A103:Q103"/>
    <mergeCell ref="R103:U103"/>
    <mergeCell ref="V103:AH103"/>
    <mergeCell ref="AK103:AS103"/>
    <mergeCell ref="CA103:CH103"/>
    <mergeCell ref="AT103:BA103"/>
    <mergeCell ref="BB103:BI103"/>
    <mergeCell ref="BJ103:BQ103"/>
    <mergeCell ref="BS103:BZ103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0.57421875" style="0" customWidth="1"/>
  </cols>
  <sheetData>
    <row r="1" spans="1:9" ht="12.75">
      <c r="A1" s="343" t="s">
        <v>129</v>
      </c>
      <c r="B1" s="343"/>
      <c r="C1" s="343"/>
      <c r="D1" s="343"/>
      <c r="E1" s="343"/>
      <c r="F1" s="343"/>
      <c r="G1" s="343"/>
      <c r="H1" s="343"/>
      <c r="I1" s="343"/>
    </row>
    <row r="2" spans="1:9" ht="12.75">
      <c r="A2" s="344" t="s">
        <v>169</v>
      </c>
      <c r="B2" s="345"/>
      <c r="C2" s="345"/>
      <c r="D2" s="345"/>
      <c r="E2" s="345"/>
      <c r="F2" s="345"/>
      <c r="G2" s="345"/>
      <c r="H2" s="345"/>
      <c r="I2" s="345"/>
    </row>
    <row r="3" spans="1:9" ht="33.75" customHeight="1">
      <c r="A3" s="346" t="s">
        <v>130</v>
      </c>
      <c r="B3" s="347"/>
      <c r="C3" s="347"/>
      <c r="D3" s="347"/>
      <c r="E3" s="347"/>
      <c r="F3" s="347"/>
      <c r="G3" s="347"/>
      <c r="H3" s="347"/>
      <c r="I3" s="347"/>
    </row>
    <row r="4" spans="1:10" s="11" customFormat="1" ht="12.75">
      <c r="A4" s="348" t="s">
        <v>168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41" t="s">
        <v>131</v>
      </c>
      <c r="B6" s="341"/>
      <c r="C6" s="341"/>
      <c r="D6" s="4"/>
      <c r="E6" s="4" t="s">
        <v>7</v>
      </c>
      <c r="F6" s="329" t="s">
        <v>132</v>
      </c>
      <c r="G6" s="330"/>
      <c r="H6" s="4" t="s">
        <v>133</v>
      </c>
      <c r="I6" s="341" t="s">
        <v>134</v>
      </c>
      <c r="J6" s="341"/>
    </row>
    <row r="7" spans="1:10" ht="15" customHeight="1">
      <c r="A7" s="342" t="s">
        <v>135</v>
      </c>
      <c r="B7" s="342"/>
      <c r="C7" s="342"/>
      <c r="D7" s="5"/>
      <c r="E7" s="4" t="s">
        <v>136</v>
      </c>
      <c r="F7" s="329"/>
      <c r="G7" s="330"/>
      <c r="H7" s="7"/>
      <c r="I7" s="341"/>
      <c r="J7" s="341"/>
    </row>
    <row r="8" spans="1:10" ht="15" customHeight="1">
      <c r="A8" s="328" t="s">
        <v>137</v>
      </c>
      <c r="B8" s="328"/>
      <c r="C8" s="328"/>
      <c r="D8" s="5"/>
      <c r="E8" s="6"/>
      <c r="F8" s="329"/>
      <c r="G8" s="330"/>
      <c r="H8" s="90">
        <f>H10+H13+H16</f>
        <v>81840</v>
      </c>
      <c r="I8" s="341"/>
      <c r="J8" s="341"/>
    </row>
    <row r="9" spans="1:10" ht="15" customHeight="1">
      <c r="A9" s="329" t="s">
        <v>15</v>
      </c>
      <c r="B9" s="337"/>
      <c r="C9" s="330"/>
      <c r="D9" s="5"/>
      <c r="E9" s="6"/>
      <c r="F9" s="13"/>
      <c r="G9" s="14"/>
      <c r="H9" s="9"/>
      <c r="I9" s="13"/>
      <c r="J9" s="14"/>
    </row>
    <row r="10" spans="1:10" ht="15" customHeight="1">
      <c r="A10" s="331">
        <v>30000440440</v>
      </c>
      <c r="B10" s="332"/>
      <c r="C10" s="333"/>
      <c r="D10" s="5"/>
      <c r="E10" s="6"/>
      <c r="F10" s="329"/>
      <c r="G10" s="330"/>
      <c r="H10" s="9">
        <f>SUM(H12:H12)+H11</f>
        <v>0</v>
      </c>
      <c r="I10" s="329"/>
      <c r="J10" s="330"/>
    </row>
    <row r="11" spans="1:10" ht="21" customHeight="1">
      <c r="A11" s="351"/>
      <c r="B11" s="352"/>
      <c r="C11" s="353"/>
      <c r="D11" s="5"/>
      <c r="E11" s="6"/>
      <c r="F11" s="329"/>
      <c r="G11" s="330"/>
      <c r="H11" s="7"/>
      <c r="I11" s="329"/>
      <c r="J11" s="330"/>
    </row>
    <row r="12" spans="1:10" ht="21" customHeight="1">
      <c r="A12" s="351"/>
      <c r="B12" s="352"/>
      <c r="C12" s="353"/>
      <c r="D12" s="5"/>
      <c r="E12" s="6"/>
      <c r="F12" s="329"/>
      <c r="G12" s="330"/>
      <c r="H12" s="7"/>
      <c r="I12" s="329"/>
      <c r="J12" s="330"/>
    </row>
    <row r="13" spans="1:10" ht="15" customHeight="1">
      <c r="A13" s="331">
        <v>31000440440</v>
      </c>
      <c r="B13" s="332"/>
      <c r="C13" s="333"/>
      <c r="D13" s="5"/>
      <c r="E13" s="6"/>
      <c r="F13" s="13"/>
      <c r="G13" s="14"/>
      <c r="H13" s="9">
        <f>H14</f>
        <v>81840</v>
      </c>
      <c r="I13" s="13"/>
      <c r="J13" s="14"/>
    </row>
    <row r="14" spans="1:10" ht="17.25" customHeight="1">
      <c r="A14" s="351"/>
      <c r="B14" s="352"/>
      <c r="C14" s="353"/>
      <c r="D14" s="5"/>
      <c r="E14" s="6"/>
      <c r="F14" s="329">
        <v>20251525000</v>
      </c>
      <c r="G14" s="330"/>
      <c r="H14" s="7">
        <v>81840</v>
      </c>
      <c r="I14" s="329" t="s">
        <v>161</v>
      </c>
      <c r="J14" s="330"/>
    </row>
    <row r="15" spans="1:10" ht="13.5" customHeight="1">
      <c r="A15" s="351"/>
      <c r="B15" s="352"/>
      <c r="C15" s="353"/>
      <c r="D15" s="5"/>
      <c r="E15" s="6"/>
      <c r="F15" s="329"/>
      <c r="G15" s="330"/>
      <c r="H15" s="7"/>
      <c r="I15" s="329"/>
      <c r="J15" s="330"/>
    </row>
    <row r="16" spans="1:10" ht="15" customHeight="1">
      <c r="A16" s="331">
        <v>32000440440</v>
      </c>
      <c r="B16" s="332"/>
      <c r="C16" s="333"/>
      <c r="D16" s="5"/>
      <c r="E16" s="6"/>
      <c r="F16" s="13"/>
      <c r="G16" s="14"/>
      <c r="H16" s="9">
        <f>H17</f>
        <v>0</v>
      </c>
      <c r="I16" s="13"/>
      <c r="J16" s="14"/>
    </row>
    <row r="17" spans="1:10" ht="15" customHeight="1">
      <c r="A17" s="331"/>
      <c r="B17" s="332"/>
      <c r="C17" s="333"/>
      <c r="D17" s="5"/>
      <c r="E17" s="6"/>
      <c r="F17" s="329"/>
      <c r="G17" s="330"/>
      <c r="H17" s="7"/>
      <c r="I17" s="329"/>
      <c r="J17" s="330"/>
    </row>
    <row r="18" spans="1:10" ht="1.5" customHeight="1">
      <c r="A18" s="331"/>
      <c r="B18" s="332"/>
      <c r="C18" s="333"/>
      <c r="D18" s="5"/>
      <c r="E18" s="6"/>
      <c r="F18" s="329"/>
      <c r="G18" s="330"/>
      <c r="H18" s="7"/>
      <c r="I18" s="329"/>
      <c r="J18" s="330"/>
    </row>
    <row r="19" spans="1:10" ht="15" customHeight="1">
      <c r="A19" s="328" t="s">
        <v>138</v>
      </c>
      <c r="B19" s="328"/>
      <c r="C19" s="328"/>
      <c r="D19" s="5"/>
      <c r="E19" s="6"/>
      <c r="F19" s="329"/>
      <c r="G19" s="330"/>
      <c r="H19" s="90">
        <f>H21+H30+H32</f>
        <v>81840</v>
      </c>
      <c r="I19" s="341"/>
      <c r="J19" s="341"/>
    </row>
    <row r="20" spans="1:10" ht="15" customHeight="1">
      <c r="A20" s="329" t="s">
        <v>15</v>
      </c>
      <c r="B20" s="337"/>
      <c r="C20" s="330"/>
      <c r="D20" s="5"/>
      <c r="E20" s="6"/>
      <c r="F20" s="329"/>
      <c r="G20" s="330"/>
      <c r="H20" s="7"/>
      <c r="I20" s="341"/>
      <c r="J20" s="341"/>
    </row>
    <row r="21" spans="1:10" ht="17.25" customHeight="1">
      <c r="A21" s="331">
        <v>30000440440</v>
      </c>
      <c r="B21" s="332"/>
      <c r="C21" s="333"/>
      <c r="D21" s="5"/>
      <c r="E21" s="6"/>
      <c r="F21" s="329"/>
      <c r="G21" s="330"/>
      <c r="H21" s="9">
        <f>SUM(H24:H29)+H23+H22</f>
        <v>0</v>
      </c>
      <c r="I21" s="329"/>
      <c r="J21" s="330"/>
    </row>
    <row r="22" spans="1:10" ht="15.75" customHeight="1">
      <c r="A22" s="334"/>
      <c r="B22" s="335"/>
      <c r="C22" s="336"/>
      <c r="D22" s="5">
        <v>244</v>
      </c>
      <c r="E22" s="6">
        <v>226</v>
      </c>
      <c r="F22" s="329">
        <v>20220625000</v>
      </c>
      <c r="G22" s="330"/>
      <c r="H22" s="7">
        <v>-17864.4</v>
      </c>
      <c r="I22" s="329" t="s">
        <v>166</v>
      </c>
      <c r="J22" s="330"/>
    </row>
    <row r="23" spans="1:10" ht="15.75" customHeight="1">
      <c r="A23" s="334"/>
      <c r="B23" s="335"/>
      <c r="C23" s="336"/>
      <c r="D23" s="5">
        <v>244</v>
      </c>
      <c r="E23" s="6">
        <v>340</v>
      </c>
      <c r="F23" s="329">
        <v>20220625000</v>
      </c>
      <c r="G23" s="330"/>
      <c r="H23" s="7">
        <v>22660.65</v>
      </c>
      <c r="I23" s="329" t="s">
        <v>167</v>
      </c>
      <c r="J23" s="330"/>
    </row>
    <row r="24" spans="1:10" ht="15.75" customHeight="1">
      <c r="A24" s="334"/>
      <c r="B24" s="335"/>
      <c r="C24" s="336"/>
      <c r="D24" s="5">
        <v>244</v>
      </c>
      <c r="E24" s="6">
        <v>225</v>
      </c>
      <c r="F24" s="329">
        <v>20220625000</v>
      </c>
      <c r="G24" s="330"/>
      <c r="H24" s="7">
        <v>20427.79</v>
      </c>
      <c r="I24" s="329" t="s">
        <v>163</v>
      </c>
      <c r="J24" s="330"/>
    </row>
    <row r="25" spans="1:10" ht="23.25" customHeight="1">
      <c r="A25" s="334"/>
      <c r="B25" s="335"/>
      <c r="C25" s="336"/>
      <c r="D25" s="5">
        <v>851</v>
      </c>
      <c r="E25" s="6">
        <v>290</v>
      </c>
      <c r="F25" s="329">
        <v>20220625000</v>
      </c>
      <c r="G25" s="330"/>
      <c r="H25" s="7">
        <v>-25224.04</v>
      </c>
      <c r="I25" s="329" t="s">
        <v>162</v>
      </c>
      <c r="J25" s="330"/>
    </row>
    <row r="26" spans="1:10" ht="15.75" customHeight="1">
      <c r="A26" s="334"/>
      <c r="B26" s="335"/>
      <c r="C26" s="336"/>
      <c r="D26" s="5">
        <v>111</v>
      </c>
      <c r="E26" s="6">
        <v>211</v>
      </c>
      <c r="F26" s="329">
        <v>20220625000</v>
      </c>
      <c r="G26" s="330"/>
      <c r="H26" s="7">
        <v>-5000</v>
      </c>
      <c r="I26" s="329" t="s">
        <v>164</v>
      </c>
      <c r="J26" s="330"/>
    </row>
    <row r="27" spans="1:10" ht="23.25" customHeight="1">
      <c r="A27" s="334"/>
      <c r="B27" s="335"/>
      <c r="C27" s="336"/>
      <c r="D27" s="5">
        <v>111</v>
      </c>
      <c r="E27" s="6">
        <v>266</v>
      </c>
      <c r="F27" s="329">
        <v>20220625000</v>
      </c>
      <c r="G27" s="330"/>
      <c r="H27" s="7">
        <v>5000</v>
      </c>
      <c r="I27" s="329" t="s">
        <v>165</v>
      </c>
      <c r="J27" s="330"/>
    </row>
    <row r="28" spans="1:10" ht="15.75" customHeight="1">
      <c r="A28" s="334"/>
      <c r="B28" s="335"/>
      <c r="C28" s="336"/>
      <c r="D28" s="5">
        <v>111</v>
      </c>
      <c r="E28" s="6">
        <v>211</v>
      </c>
      <c r="F28" s="329">
        <v>20220145310</v>
      </c>
      <c r="G28" s="330"/>
      <c r="H28" s="7">
        <v>-30000</v>
      </c>
      <c r="I28" s="329" t="s">
        <v>164</v>
      </c>
      <c r="J28" s="330"/>
    </row>
    <row r="29" spans="1:10" ht="23.25" customHeight="1">
      <c r="A29" s="334"/>
      <c r="B29" s="335"/>
      <c r="C29" s="336"/>
      <c r="D29" s="5">
        <v>111</v>
      </c>
      <c r="E29" s="6">
        <v>266</v>
      </c>
      <c r="F29" s="329">
        <v>20220145310</v>
      </c>
      <c r="G29" s="330"/>
      <c r="H29" s="7">
        <v>30000</v>
      </c>
      <c r="I29" s="329" t="s">
        <v>165</v>
      </c>
      <c r="J29" s="330"/>
    </row>
    <row r="30" spans="1:10" ht="15" customHeight="1">
      <c r="A30" s="331">
        <v>31000440440</v>
      </c>
      <c r="B30" s="332"/>
      <c r="C30" s="333"/>
      <c r="D30" s="5"/>
      <c r="E30" s="6"/>
      <c r="F30" s="329"/>
      <c r="G30" s="330"/>
      <c r="H30" s="9">
        <f>H31</f>
        <v>81840</v>
      </c>
      <c r="I30" s="13"/>
      <c r="J30" s="14"/>
    </row>
    <row r="31" spans="1:10" ht="21" customHeight="1">
      <c r="A31" s="334" t="s">
        <v>105</v>
      </c>
      <c r="B31" s="335"/>
      <c r="C31" s="336"/>
      <c r="D31" s="5">
        <v>244</v>
      </c>
      <c r="E31" s="6">
        <v>226</v>
      </c>
      <c r="F31" s="329">
        <v>20251525000</v>
      </c>
      <c r="G31" s="330"/>
      <c r="H31" s="7">
        <v>81840</v>
      </c>
      <c r="I31" s="329" t="s">
        <v>161</v>
      </c>
      <c r="J31" s="330"/>
    </row>
    <row r="32" spans="1:10" ht="15" customHeight="1">
      <c r="A32" s="331">
        <v>32000440440</v>
      </c>
      <c r="B32" s="332"/>
      <c r="C32" s="333"/>
      <c r="D32" s="5"/>
      <c r="E32" s="6"/>
      <c r="F32" s="13"/>
      <c r="G32" s="14"/>
      <c r="H32" s="9">
        <f>H35+H34+H33</f>
        <v>0</v>
      </c>
      <c r="I32" s="13"/>
      <c r="J32" s="14"/>
    </row>
    <row r="33" spans="1:10" ht="29.25" customHeight="1">
      <c r="A33" s="338"/>
      <c r="B33" s="339"/>
      <c r="C33" s="340"/>
      <c r="D33" s="5"/>
      <c r="E33" s="6"/>
      <c r="F33" s="329"/>
      <c r="G33" s="330"/>
      <c r="H33" s="7"/>
      <c r="I33" s="329"/>
      <c r="J33" s="330"/>
    </row>
    <row r="34" spans="1:10" ht="2.25" customHeight="1">
      <c r="A34" s="338"/>
      <c r="B34" s="339"/>
      <c r="C34" s="340"/>
      <c r="D34" s="5"/>
      <c r="E34" s="6"/>
      <c r="F34" s="329"/>
      <c r="G34" s="330"/>
      <c r="H34" s="7"/>
      <c r="I34" s="329"/>
      <c r="J34" s="330"/>
    </row>
    <row r="35" spans="1:10" ht="2.25" customHeight="1">
      <c r="A35" s="338"/>
      <c r="B35" s="339"/>
      <c r="C35" s="340"/>
      <c r="D35" s="5"/>
      <c r="E35" s="6"/>
      <c r="F35" s="329"/>
      <c r="G35" s="330"/>
      <c r="H35" s="7"/>
      <c r="I35" s="329"/>
      <c r="J35" s="330"/>
    </row>
    <row r="36" spans="1:10" ht="48.75" customHeight="1">
      <c r="A36" s="342" t="s">
        <v>139</v>
      </c>
      <c r="B36" s="342"/>
      <c r="C36" s="342"/>
      <c r="D36" s="5"/>
      <c r="E36" s="6"/>
      <c r="F36" s="329"/>
      <c r="G36" s="330"/>
      <c r="H36" s="7">
        <f>H8-H19</f>
        <v>0</v>
      </c>
      <c r="I36" s="341"/>
      <c r="J36" s="341"/>
    </row>
    <row r="37" spans="1:10" ht="48.75" customHeight="1">
      <c r="A37" s="346"/>
      <c r="B37" s="346"/>
      <c r="C37" s="346"/>
      <c r="D37" s="2"/>
      <c r="E37" s="3"/>
      <c r="F37" s="3"/>
      <c r="G37" s="2"/>
      <c r="H37" s="3"/>
      <c r="I37" s="346"/>
      <c r="J37" s="346"/>
    </row>
    <row r="38" spans="1:10" ht="15" customHeight="1">
      <c r="A38" s="1" t="s">
        <v>140</v>
      </c>
      <c r="B38" s="1"/>
      <c r="C38" s="1"/>
      <c r="D38" s="1"/>
      <c r="H38" s="8" t="s">
        <v>141</v>
      </c>
      <c r="I38" s="1"/>
      <c r="J38" s="3"/>
    </row>
    <row r="40" spans="1:9" ht="12.75">
      <c r="A40" s="350" t="s">
        <v>142</v>
      </c>
      <c r="B40" s="350"/>
      <c r="C40" s="350"/>
      <c r="D40" s="1"/>
      <c r="H40" s="350" t="s">
        <v>143</v>
      </c>
      <c r="I40" s="350"/>
    </row>
  </sheetData>
  <mergeCells count="92">
    <mergeCell ref="A29:C29"/>
    <mergeCell ref="F29:G29"/>
    <mergeCell ref="I29:J29"/>
    <mergeCell ref="A23:C23"/>
    <mergeCell ref="F23:G23"/>
    <mergeCell ref="I23:J23"/>
    <mergeCell ref="A27:C27"/>
    <mergeCell ref="A28:C28"/>
    <mergeCell ref="F28:G28"/>
    <mergeCell ref="I28:J28"/>
    <mergeCell ref="A22:C22"/>
    <mergeCell ref="F22:G22"/>
    <mergeCell ref="I22:J22"/>
    <mergeCell ref="F14:G14"/>
    <mergeCell ref="I14:J14"/>
    <mergeCell ref="I31:J31"/>
    <mergeCell ref="F18:G18"/>
    <mergeCell ref="I25:J25"/>
    <mergeCell ref="F31:G31"/>
    <mergeCell ref="F26:G26"/>
    <mergeCell ref="I26:J26"/>
    <mergeCell ref="F27:G27"/>
    <mergeCell ref="I27:J27"/>
    <mergeCell ref="F11:G11"/>
    <mergeCell ref="I11:J11"/>
    <mergeCell ref="A24:C24"/>
    <mergeCell ref="F24:G24"/>
    <mergeCell ref="I24:J24"/>
    <mergeCell ref="I15:J15"/>
    <mergeCell ref="F19:G19"/>
    <mergeCell ref="A18:C18"/>
    <mergeCell ref="A17:C17"/>
    <mergeCell ref="F17:G17"/>
    <mergeCell ref="F35:G35"/>
    <mergeCell ref="I35:J35"/>
    <mergeCell ref="A32:C32"/>
    <mergeCell ref="A35:C35"/>
    <mergeCell ref="A34:C34"/>
    <mergeCell ref="F34:G34"/>
    <mergeCell ref="I34:J34"/>
    <mergeCell ref="A9:C9"/>
    <mergeCell ref="A13:C13"/>
    <mergeCell ref="A16:C16"/>
    <mergeCell ref="A15:C15"/>
    <mergeCell ref="A10:C10"/>
    <mergeCell ref="A12:C12"/>
    <mergeCell ref="A11:C11"/>
    <mergeCell ref="A14:C14"/>
    <mergeCell ref="I10:J10"/>
    <mergeCell ref="I12:J12"/>
    <mergeCell ref="I18:J18"/>
    <mergeCell ref="F21:G21"/>
    <mergeCell ref="I21:J21"/>
    <mergeCell ref="I20:J20"/>
    <mergeCell ref="F10:G10"/>
    <mergeCell ref="I19:J19"/>
    <mergeCell ref="F12:G12"/>
    <mergeCell ref="F15:G15"/>
    <mergeCell ref="A6:C6"/>
    <mergeCell ref="F8:G8"/>
    <mergeCell ref="I8:J8"/>
    <mergeCell ref="H40:I40"/>
    <mergeCell ref="A36:C36"/>
    <mergeCell ref="F36:G36"/>
    <mergeCell ref="I36:J36"/>
    <mergeCell ref="A37:C37"/>
    <mergeCell ref="I37:J37"/>
    <mergeCell ref="A40:C40"/>
    <mergeCell ref="A1:I1"/>
    <mergeCell ref="A2:I2"/>
    <mergeCell ref="A3:I3"/>
    <mergeCell ref="A4:J4"/>
    <mergeCell ref="A8:C8"/>
    <mergeCell ref="F6:G6"/>
    <mergeCell ref="I17:J17"/>
    <mergeCell ref="A33:C33"/>
    <mergeCell ref="F33:G33"/>
    <mergeCell ref="I33:J33"/>
    <mergeCell ref="I6:J6"/>
    <mergeCell ref="A7:C7"/>
    <mergeCell ref="F7:G7"/>
    <mergeCell ref="I7:J7"/>
    <mergeCell ref="A19:C19"/>
    <mergeCell ref="F30:G30"/>
    <mergeCell ref="A30:C30"/>
    <mergeCell ref="A31:C31"/>
    <mergeCell ref="A20:C20"/>
    <mergeCell ref="A21:C21"/>
    <mergeCell ref="F20:G20"/>
    <mergeCell ref="A25:C25"/>
    <mergeCell ref="F25:G25"/>
    <mergeCell ref="A26:C26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2019-10-10T11:07:40Z</cp:lastPrinted>
  <dcterms:created xsi:type="dcterms:W3CDTF">1996-10-08T23:32:33Z</dcterms:created>
  <dcterms:modified xsi:type="dcterms:W3CDTF">2019-10-10T11:07:42Z</dcterms:modified>
  <cp:category/>
  <cp:version/>
  <cp:contentType/>
  <cp:contentStatus/>
</cp:coreProperties>
</file>